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868" firstSheet="4" activeTab="5"/>
  </bookViews>
  <sheets>
    <sheet name="TERRENOS" sheetId="1" r:id="rId1"/>
    <sheet name="EDIFICIOS" sheetId="2" r:id="rId2"/>
    <sheet name="MOB. Y EQ. 1241" sheetId="3" r:id="rId3"/>
    <sheet name="MOB. Y EQ. E Y R 1242" sheetId="4" r:id="rId4"/>
    <sheet name="EQUIPO E INST MED 1243" sheetId="5" r:id="rId5"/>
    <sheet name="EQ.TRANSPORTE 1244" sheetId="6" r:id="rId6"/>
    <sheet name="EQU DEF Y SEG 1245" sheetId="7" r:id="rId7"/>
    <sheet name="MAQ. OTRO EQ Y HTA 1246" sheetId="8" r:id="rId8"/>
    <sheet name="MAQ. Y EQUIPO 1246" sheetId="9" r:id="rId9"/>
    <sheet name="COLECCIONES,OBRAS A 1247" sheetId="10" r:id="rId10"/>
    <sheet name="M.ARQUEOLOGICOS 12469" sheetId="11" r:id="rId11"/>
    <sheet name="SOFTWARE 1251" sheetId="12" r:id="rId12"/>
    <sheet name="EQ.COMPUTO 2015" sheetId="13" r:id="rId13"/>
    <sheet name="HERRAMIENTAS 2016" sheetId="14" r:id="rId14"/>
    <sheet name="Hoja1" sheetId="15" r:id="rId15"/>
  </sheets>
  <externalReferences>
    <externalReference r:id="rId18"/>
  </externalReferences>
  <definedNames>
    <definedName name="_xlnm._FilterDatabase" localSheetId="9" hidden="1">'COLECCIONES,OBRAS A 1247'!$A$2:$I$25</definedName>
    <definedName name="_xlnm._FilterDatabase" localSheetId="1" hidden="1">'EDIFICIOS'!$A$2:$K$37</definedName>
    <definedName name="_xlnm._FilterDatabase" localSheetId="12" hidden="1">'EQ.COMPUTO 2015'!$B$2:$I$723</definedName>
    <definedName name="_xlnm._FilterDatabase" localSheetId="5" hidden="1">'EQ.TRANSPORTE 1244'!$A$2:$J$205</definedName>
    <definedName name="_xlnm._FilterDatabase" localSheetId="6" hidden="1">'EQU DEF Y SEG 1245'!$A$2:$J$51</definedName>
    <definedName name="_xlnm._FilterDatabase" localSheetId="4" hidden="1">'EQUIPO E INST MED 1243'!$A$2:$J$52</definedName>
    <definedName name="_xlnm._FilterDatabase" localSheetId="13" hidden="1">'HERRAMIENTAS 2016'!$A$2:$J$321</definedName>
    <definedName name="_xlnm._FilterDatabase" localSheetId="10" hidden="1">'M.ARQUEOLOGICOS 12469'!$A$2:$I$34</definedName>
    <definedName name="_xlnm._FilterDatabase" localSheetId="7" hidden="1">'MAQ. OTRO EQ Y HTA 1246'!$A$1:$J$107</definedName>
    <definedName name="_xlnm._FilterDatabase" localSheetId="8" hidden="1">'MAQ. Y EQUIPO 1246'!$A$2:$I$262</definedName>
    <definedName name="_xlnm._FilterDatabase" localSheetId="2" hidden="1">'MOB. Y EQ. 1241'!$A$1:$K$1378</definedName>
    <definedName name="_xlnm._FilterDatabase" localSheetId="3" hidden="1">'MOB. Y EQ. E Y R 1242'!$A$2:$I$76</definedName>
    <definedName name="_xlnm._FilterDatabase" localSheetId="11" hidden="1">'SOFTWARE 1251'!$A$2:$I$31</definedName>
    <definedName name="_xlnm._FilterDatabase" localSheetId="0" hidden="1">'TERRENOS'!$A$2:$H$33</definedName>
    <definedName name="_xlnm.Print_Area" localSheetId="9">'COLECCIONES,OBRAS A 1247'!$A$1:$I$25</definedName>
    <definedName name="_xlnm.Print_Area" localSheetId="1">'EDIFICIOS'!$A$2:$H$37</definedName>
    <definedName name="_xlnm.Print_Area" localSheetId="12">'EQ.COMPUTO 2015'!$A$2:$I$614</definedName>
    <definedName name="_xlnm.Print_Area" localSheetId="5">'EQ.TRANSPORTE 1244'!$A$2:$I$168</definedName>
    <definedName name="_xlnm.Print_Area" localSheetId="6">'EQU DEF Y SEG 1245'!$A$2:$I$55</definedName>
    <definedName name="_xlnm.Print_Area" localSheetId="4">'EQUIPO E INST MED 1243'!$A$2:$I$57</definedName>
    <definedName name="_xlnm.Print_Area" localSheetId="13">'HERRAMIENTAS 2016'!$A$2:$I$212</definedName>
    <definedName name="_xlnm.Print_Area" localSheetId="10">'M.ARQUEOLOGICOS 12469'!$A$2:$H$34</definedName>
    <definedName name="_xlnm.Print_Area" localSheetId="7">'MAQ. OTRO EQ Y HTA 1246'!$A$1:$I$107</definedName>
    <definedName name="_xlnm.Print_Area" localSheetId="8">'MAQ. Y EQUIPO 1246'!$A$2:$I$262</definedName>
    <definedName name="_xlnm.Print_Area" localSheetId="2">'MOB. Y EQ. 1241'!$A$2:$I$1378</definedName>
    <definedName name="_xlnm.Print_Area" localSheetId="3">'MOB. Y EQ. E Y R 1242'!$A$1:$I$76</definedName>
    <definedName name="_xlnm.Print_Area" localSheetId="11">'SOFTWARE 1251'!$A$2:$I$31</definedName>
    <definedName name="_xlnm.Print_Area" localSheetId="0">'TERRENOS'!$A$2:$H$33</definedName>
    <definedName name="COMPUTO">'EQ.COMPUTO 2015'!$J$1</definedName>
    <definedName name="EDIFICIOS">'EDIFICIOS'!$I$1</definedName>
    <definedName name="EQMEDICO">'EQUIPO E INST MED 1243'!$J$1</definedName>
    <definedName name="EQSEGURIDAD">'EQU DEF Y SEG 1245'!$J$1</definedName>
    <definedName name="HERRAMIENTA">'HERRAMIENTAS 2016'!$J$1</definedName>
    <definedName name="MAQYEQ">'MAQ. Y EQUIPO 1246'!$J$1</definedName>
    <definedName name="MAQYHTA">'MAQ. OTRO EQ Y HTA 1246'!$J$1</definedName>
    <definedName name="MOB01">'MOB. Y EQ. 1241'!$J$1</definedName>
    <definedName name="MOB02">'MOB. Y EQ. E Y R 1242'!$J$1</definedName>
    <definedName name="monumentos">'M.ARQUEOLOGICOS 12469'!$J$1</definedName>
    <definedName name="obras">'COLECCIONES,OBRAS A 1247'!$J$1</definedName>
    <definedName name="software">'SOFTWARE 1251'!$J$1</definedName>
    <definedName name="terrenos">'TERRENOS'!$I$1</definedName>
    <definedName name="TRANSPORTE">'EQ.TRANSPORTE 1244'!$J$1</definedName>
  </definedNames>
  <calcPr fullCalcOnLoad="1"/>
</workbook>
</file>

<file path=xl/sharedStrings.xml><?xml version="1.0" encoding="utf-8"?>
<sst xmlns="http://schemas.openxmlformats.org/spreadsheetml/2006/main" count="9211" uniqueCount="1888">
  <si>
    <t>REFERENCIA SOBRE LA SITUACIÓN LEGAL DEL INMUEBLE</t>
  </si>
  <si>
    <t>UBICACIÓN</t>
  </si>
  <si>
    <t>USO O DESTINO</t>
  </si>
  <si>
    <t>VALOR EN LIBROS</t>
  </si>
  <si>
    <t>FORMA DE ADQUISICIÓN</t>
  </si>
  <si>
    <t>PRESIDENTE MUNICIPAL</t>
  </si>
  <si>
    <t>SINDICO PROCURADOR</t>
  </si>
  <si>
    <t>SECRETARIO MUNICIPAL</t>
  </si>
  <si>
    <t xml:space="preserve">          TESORERO MUNICIPAL. </t>
  </si>
  <si>
    <t>CANTIDAD</t>
  </si>
  <si>
    <t>INVENTARIO DE BIENES MUEBLES</t>
  </si>
  <si>
    <t>CONDICIONES FÍSICAS DEL BIEN</t>
  </si>
  <si>
    <t>DESCRIPCIÓN DEL BIEN</t>
  </si>
  <si>
    <t>FECHA DE ADQUISICIÓN</t>
  </si>
  <si>
    <t>EDIFICIOS</t>
  </si>
  <si>
    <t>INVENTARIO DE BIENES INMUEBLES</t>
  </si>
  <si>
    <t>TERRENOS</t>
  </si>
  <si>
    <t>MONUMENTOS ARQUEÓLOGICOS</t>
  </si>
  <si>
    <t>HERRAMIENTAS</t>
  </si>
  <si>
    <t>NO. INV.</t>
  </si>
  <si>
    <t>MOBILIARIO Y EQUIPO DE OFICINA</t>
  </si>
  <si>
    <t>MAQUINARIA Y EQUIPO</t>
  </si>
  <si>
    <t>ÁREA DE ADSCRIPCIÓN</t>
  </si>
  <si>
    <t>EQUIPO DE TRANSPORTE</t>
  </si>
  <si>
    <t>EQUIPO DE CÓMPUTO</t>
  </si>
  <si>
    <t>AUDITORIOS</t>
  </si>
  <si>
    <t>PRESIDENCIA MUNICIPAL</t>
  </si>
  <si>
    <t>BIBLIOTECAS</t>
  </si>
  <si>
    <t>EDIFICIOS ADMINISTRATIVOS</t>
  </si>
  <si>
    <t>CENTROS DEPORTIVOS</t>
  </si>
  <si>
    <t>ALMACENES, ESTACIONAMIENTO Y BODEGAS</t>
  </si>
  <si>
    <t>OTROS EDIFICIOS</t>
  </si>
  <si>
    <t>MUNICIPIO DE: ATOTONILCO DE TULA, HGO.</t>
  </si>
  <si>
    <t>PANTEONES</t>
  </si>
  <si>
    <t>PARQUES</t>
  </si>
  <si>
    <t>JARDINES</t>
  </si>
  <si>
    <t>PREDIOS NO EDIFICADOS</t>
  </si>
  <si>
    <t>CAMPOS DEPORTIVOS</t>
  </si>
  <si>
    <t>TERRENOS PARA DONACION</t>
  </si>
  <si>
    <t>TERRENOS PARA POZOS</t>
  </si>
  <si>
    <t>TERRENOS PARA FOSAS SEPTICAS</t>
  </si>
  <si>
    <t>TERRENOS PARA CAMPO</t>
  </si>
  <si>
    <t>TERRENOS PARA PUENTE VITO</t>
  </si>
  <si>
    <t>TERRENOS NUEVA PRESIDENCIA</t>
  </si>
  <si>
    <t>BASURERO MUNICIPAL</t>
  </si>
  <si>
    <t>MUNICIPIO  DE: ATOTONILCO DE TULA, HGO.</t>
  </si>
  <si>
    <t>MAT PRES MEO ESC 01</t>
  </si>
  <si>
    <t xml:space="preserve">ESCRITORIO COLOR CAOBA C/CRISTAL </t>
  </si>
  <si>
    <t>ADMON. ANT</t>
  </si>
  <si>
    <t>MAT PRES MEO LIB 01</t>
  </si>
  <si>
    <t xml:space="preserve">LIBRERO COLOR CAOBA </t>
  </si>
  <si>
    <t>MAT PRES MEO SEJ 01</t>
  </si>
  <si>
    <t>SILLA GIRATORIA COLOR NEGRO</t>
  </si>
  <si>
    <t>MAT PRES MEO ESC 02</t>
  </si>
  <si>
    <t>ESCRITORIO COLOR CAOBA C/CRISTAL 3 CAJONES PORTA TECLADO</t>
  </si>
  <si>
    <t>MAT PRES MEO SLLNS 01-03</t>
  </si>
  <si>
    <t>SILLONES COLOR NEGRO DE PIEL</t>
  </si>
  <si>
    <t>MAT PRES MEO SE 01</t>
  </si>
  <si>
    <t>SILLON NEGRO GIRATORIO</t>
  </si>
  <si>
    <t>MAT PRES MEO GAB 01</t>
  </si>
  <si>
    <t>GAVETA COLOR CAOBA  3 SECCIONES Y 2 PUERTAS CORREDIZAS</t>
  </si>
  <si>
    <t>MAT PRES MEO ENF 01</t>
  </si>
  <si>
    <t>ENFRIADOR COLOR CREMA</t>
  </si>
  <si>
    <t>MAT PRES MEO SILL 01-02-03-04</t>
  </si>
  <si>
    <t>SILLAS DE VISITA FORRADAS EN TELA NEGRA</t>
  </si>
  <si>
    <t>MAT PRES MEO CONMU 014</t>
  </si>
  <si>
    <t>DIADEMA</t>
  </si>
  <si>
    <t>PRESIDENCIA MPAL</t>
  </si>
  <si>
    <t>MAT PRES MEO SAL 02</t>
  </si>
  <si>
    <t>SALA COLOR CAFÉ CON BEIGE</t>
  </si>
  <si>
    <t>MAT PRES MEO MPLIT 02</t>
  </si>
  <si>
    <t>MINISPLIT COLOR BLANCO</t>
  </si>
  <si>
    <t>MAT PRES MEO IPHO 01</t>
  </si>
  <si>
    <t>IPHONE</t>
  </si>
  <si>
    <t>CAFETERA</t>
  </si>
  <si>
    <t>TELEFONO SAMSUNG GT-I9100 GALAXY II 3G BLANCO</t>
  </si>
  <si>
    <t>MAT REF MEO MPC 01-02</t>
  </si>
  <si>
    <t>MESAS P/ COMPUTADORA FORMAICA C/ALUMINIO COLOR MIEL, FOMAICA COLOR CAFÉ</t>
  </si>
  <si>
    <t>REGISTRO DEL ESTADO FAMILIAR</t>
  </si>
  <si>
    <t>MAT REF MEO LIB 01-02</t>
  </si>
  <si>
    <t>LIBREROS DE MADERA</t>
  </si>
  <si>
    <t>MAT REF MEO VET 01</t>
  </si>
  <si>
    <t>VENTILADOR MY 0120 MYTEC BLANCO EN PEDESTAL</t>
  </si>
  <si>
    <t>MAT REF MEO SEJ  01</t>
  </si>
  <si>
    <t>SILLA  GIRATORIA  NEGRA Y AZUL FORRADA EN TELA</t>
  </si>
  <si>
    <t>ESCRITORIO</t>
  </si>
  <si>
    <t>VENTILADOR MODELO EVH-55W-45-4</t>
  </si>
  <si>
    <t>MAT OFM MEO LIB 01</t>
  </si>
  <si>
    <t>LIBRERO MADERA COLOR BEIGE</t>
  </si>
  <si>
    <t>OFICIALIA MAYOR</t>
  </si>
  <si>
    <t>MAT OFM MEO SEJ 01</t>
  </si>
  <si>
    <t>SILLA SECRETARIAL COLOR NEGRO</t>
  </si>
  <si>
    <t>MAT OFM MEO ESC 01</t>
  </si>
  <si>
    <t>ESCRITORIO EN FORMA DE "L" COLOR MADERA CON 2 CAJONES</t>
  </si>
  <si>
    <t>MAT OFM MEO ESC 02</t>
  </si>
  <si>
    <t>ESCRITORIO EN FORMA DE "U" COLOR MADERA CON 2 CAJONES Y 2 PUERTAS</t>
  </si>
  <si>
    <t>MAT OFM MEO SEJ 02</t>
  </si>
  <si>
    <t>OFICILIA MAYOR</t>
  </si>
  <si>
    <t>MAT OFM MEO SILLV 01-02</t>
  </si>
  <si>
    <t>SILLAS DE VISITA FORRADAS EN TELA</t>
  </si>
  <si>
    <t>MAT OFM MEO CAM 01</t>
  </si>
  <si>
    <t xml:space="preserve">CAMARA DIGITAL </t>
  </si>
  <si>
    <t>MAT OFM MEO TEL INAL 01</t>
  </si>
  <si>
    <t>TELEFONO  INALAMBRICO</t>
  </si>
  <si>
    <t>MAT OFM MEO CAM DIG 02</t>
  </si>
  <si>
    <t>MAT OFM MEO SILLO 01</t>
  </si>
  <si>
    <t>SILLON EJECUTIVO</t>
  </si>
  <si>
    <t>MAT CI MEO MPC 01</t>
  </si>
  <si>
    <t>MESA DE MADERA P/ COMPUTADORA 2 DIVISIONES COLOR CAOBA</t>
  </si>
  <si>
    <t>CONTRALORIA INTERNA</t>
  </si>
  <si>
    <t>MAT AYT MEO SE 01</t>
  </si>
  <si>
    <t>SILLON EJECUTIVO  COLOR NEGRO</t>
  </si>
  <si>
    <t>H. AYUNTAMIENTO</t>
  </si>
  <si>
    <t>MAT AYT MEO SEJ 01-10</t>
  </si>
  <si>
    <t>SILLAS EJECUTIVAS  COLOR NEGRO</t>
  </si>
  <si>
    <t xml:space="preserve">MAT AYT MEO VET 01-02 </t>
  </si>
  <si>
    <t>VENTILADORES DE PISO  CUADRADOS Y COLOR BLANCO</t>
  </si>
  <si>
    <t>MAT AYT MEO ESC 01</t>
  </si>
  <si>
    <t>ESCRITORIO DE MADERA C/CRISTAL</t>
  </si>
  <si>
    <t>MAT AYT MEO EST 01</t>
  </si>
  <si>
    <t>ESTANTE DE METAL, RECTANGULAR C/5 SEPARACIONES DE MADERA</t>
  </si>
  <si>
    <t>MAT AYT MEO MPC 01</t>
  </si>
  <si>
    <t>MUEBLE P/COMPUTADORA DE MADERA COLOR CAFÉ</t>
  </si>
  <si>
    <t>MAT AYT MEO ACH 01</t>
  </si>
  <si>
    <t>1 ARCHIVERO DE MADERA C/ 3 CAJONES Y 2 PUERTAS PARTE INFERIOR Y 3 ARCHIVEROS METALICOS DE 4 Y 3 GAVETAS COLOR GRIS</t>
  </si>
  <si>
    <t>MAT AYT MEO ESC 02</t>
  </si>
  <si>
    <t>ESCRITORIO DE METAL C/VIDRIO Y 3 SEPARACIONES</t>
  </si>
  <si>
    <t>MAY AYT MEO PIZ 01</t>
  </si>
  <si>
    <t>PIZARRÓN BLANCO</t>
  </si>
  <si>
    <t>MAT AYT MEO ESC 03</t>
  </si>
  <si>
    <t>ESCRITORIO DE METAL CON BASE DE MADERA COLOR GRIS</t>
  </si>
  <si>
    <t>MAT AYT MEO SILLV 01-06</t>
  </si>
  <si>
    <t>SILLAS DE VISITA MODELO GENOVA S/B  TAPIZADA EN TELA COLOR NEGRO</t>
  </si>
  <si>
    <t>MAT AYT MEO REFRI 01</t>
  </si>
  <si>
    <t xml:space="preserve">REFRIGERADOR </t>
  </si>
  <si>
    <t>MAT AYT MEO REFRI 02</t>
  </si>
  <si>
    <t>ENFRIADOR Y CALENTADOR DE AGUA GENERAL ELECTRIC</t>
  </si>
  <si>
    <t>MAT AYT MEO CORT 03-04</t>
  </si>
  <si>
    <t>CORTINAS VERDES C/NEGRO Y BEIGE</t>
  </si>
  <si>
    <t>MAT AYT MEO MES 02</t>
  </si>
  <si>
    <t>MESA TIPO OVALO 2 MTS X 1 MTS, MADERA DE PINO.</t>
  </si>
  <si>
    <t>MAT AYT MEO ESC 04</t>
  </si>
  <si>
    <t>ESCRITORIO GIRATORIO EN FORMA DE MEDIA LUNA COLOR MADERA</t>
  </si>
  <si>
    <t>MAT AYT MEO CAM 01</t>
  </si>
  <si>
    <t xml:space="preserve">CAMARA DIGITAL SONY CIBER SHOT </t>
  </si>
  <si>
    <t>MAT AYT MEO ARCH 02</t>
  </si>
  <si>
    <t xml:space="preserve">ARCHIVERO </t>
  </si>
  <si>
    <t>MAT REG MEO ESC 01</t>
  </si>
  <si>
    <t>ESCRITORIO EJECUTIVO  COLOR CAFÉ DE MADERA C/2 CAJONES C/VIDRIO</t>
  </si>
  <si>
    <t>REGLAMENTOS Y ESPECTACULOS</t>
  </si>
  <si>
    <t>MAT REG MEO ESC 02</t>
  </si>
  <si>
    <t>ESCRITORIO DE MADERA 2 CAJONES</t>
  </si>
  <si>
    <t>MAT REG MEO ACH 01</t>
  </si>
  <si>
    <t>ARCHIVERO COLOR GRIS DE METAL C/4 GAVETAS</t>
  </si>
  <si>
    <t>MAT REG MEO  ACH 02</t>
  </si>
  <si>
    <t>ARCHIVERO COLOR CAFÉ DE MADERA C/3 GAVETAS</t>
  </si>
  <si>
    <t>MAT REG MEO ME 01</t>
  </si>
  <si>
    <t xml:space="preserve">MAQUINA DE ESCRIBIR MECANICA OLIMPIA </t>
  </si>
  <si>
    <t>MAT REG MEO TEL 01</t>
  </si>
  <si>
    <t>TELEFONO  DIGITAL</t>
  </si>
  <si>
    <t>MAT DESS MEO MPC  01</t>
  </si>
  <si>
    <t>MESA DE MADERA P/COMPUTADORA 2 DIVISIONES, COLOR CAOBA</t>
  </si>
  <si>
    <t>DESARROLLO SOCIAL, DEPORTES</t>
  </si>
  <si>
    <t>MAT DESS MEO ESC 03</t>
  </si>
  <si>
    <t>GESTION Y DESARROLLO SOCIAL</t>
  </si>
  <si>
    <t>MAT DESS MEO ENG 01</t>
  </si>
  <si>
    <t>ENGARGOLADORA</t>
  </si>
  <si>
    <t>CAMARA SONY</t>
  </si>
  <si>
    <t>ALMACEN</t>
  </si>
  <si>
    <t>MAT SMPAL MEO LIB 02</t>
  </si>
  <si>
    <t>LIBRERO COLOR CAOBA</t>
  </si>
  <si>
    <t>SECRETARIA GENERAL</t>
  </si>
  <si>
    <t>MAT SMPAL MEO ESCG 02</t>
  </si>
  <si>
    <t>ESCRITORIO GIRATORIO</t>
  </si>
  <si>
    <t>MAT SMPAL MEO ESC 01</t>
  </si>
  <si>
    <t>ESCRITORIO C/ SECCION PARA COMPUTADORA COLOR CAOBA 3 CAJONES, C/VIDRIO</t>
  </si>
  <si>
    <t>MAT SMPAL MEO LIB 01</t>
  </si>
  <si>
    <t>MAT SMPAL SEJ 01</t>
  </si>
  <si>
    <t>SILLA GIRATORIA NEGRA</t>
  </si>
  <si>
    <t>MAT SMPAL MEO 01</t>
  </si>
  <si>
    <t>MAQUINA DE ESCRIBIR OLIVETTI LINEA 98S COLOR GRIS</t>
  </si>
  <si>
    <t>MAT SMPAL MEO ESC 03</t>
  </si>
  <si>
    <t>ESCRITORIO COLOR MADERA 2 CAJONES</t>
  </si>
  <si>
    <t>MAT SMPAL MEO SILL 00</t>
  </si>
  <si>
    <t>MAT SMPAL MEO ACH 01</t>
  </si>
  <si>
    <t>ARCHIVERO DE FORMAICA 2 GAVETAS</t>
  </si>
  <si>
    <t>MAT SMPAL MEO SLL 02</t>
  </si>
  <si>
    <t>SILLA  MIEL</t>
  </si>
  <si>
    <t>MAT SMPAL MEO ESC 05</t>
  </si>
  <si>
    <t>ESCRITORIO PLEGABLE EN FORMA DE MEDIA LUNA COLOR MADERA</t>
  </si>
  <si>
    <t>MAT SMPAL MEO SEJ 02</t>
  </si>
  <si>
    <t>SILLA EJECUTIVA COLOR NEGRO DE 5 RUEDAS</t>
  </si>
  <si>
    <t>SILLLA APILABLE GENOVA PLASTICA</t>
  </si>
  <si>
    <t>PINTARRON INNOVA BLANCO</t>
  </si>
  <si>
    <t>MAT JUC MEO ENFA 01</t>
  </si>
  <si>
    <t xml:space="preserve">ENFRIADOR DE AIRE </t>
  </si>
  <si>
    <t>JUZGADO CONCILIADOR</t>
  </si>
  <si>
    <t>MAT JUC MEO SLL 01-07</t>
  </si>
  <si>
    <t>SILLAS DE PLASTICO COLOR BLANCO</t>
  </si>
  <si>
    <t>MAT JUC MEO SEJ 01- 02</t>
  </si>
  <si>
    <t>SILLAS GIRATORIAS COLOR NEGRO C/PERILLA P/ADPTAR RESPALDO</t>
  </si>
  <si>
    <t>MAT JUC MEO TLF 01</t>
  </si>
  <si>
    <t>TELEFONO PANASONIC    COLOR GRIS</t>
  </si>
  <si>
    <t>MAT JUC MEO ENF 01</t>
  </si>
  <si>
    <t>SERVIDOR DE AGUA MCA: AQUA SYSTEM COLOR BLANCO</t>
  </si>
  <si>
    <t>MAT JUC MEO VET 01</t>
  </si>
  <si>
    <t>VENTILADOR MYTEC  COLOR BLANCO C/AZUL</t>
  </si>
  <si>
    <t>MAT JUC MEO ESC 02</t>
  </si>
  <si>
    <t>ESCRITORIO METALICO CON BASE DE FORMAICA Y 2 CAJONES COLOR GRIS</t>
  </si>
  <si>
    <t>MAT CI MEO ACH 01</t>
  </si>
  <si>
    <t>ARCHIVERO MADERA 4 CAJONES</t>
  </si>
  <si>
    <t>MAT CI MEO  ESC 02</t>
  </si>
  <si>
    <t>ESCRITORIO DE METAL COLOR GRIS CON VIDRIO 2 CAJONES</t>
  </si>
  <si>
    <t>MAT CI MEO EXT 01</t>
  </si>
  <si>
    <t xml:space="preserve">EXTENSION TELEFONO   COLOR NEGRO </t>
  </si>
  <si>
    <t>MAT CI MEO ME 01</t>
  </si>
  <si>
    <t xml:space="preserve">MAQUINA DE ESCRIBIR ELÉCTRICA </t>
  </si>
  <si>
    <t>MAT CI MEO TEL 01</t>
  </si>
  <si>
    <t xml:space="preserve">TELEFONO INALAMBRICO </t>
  </si>
  <si>
    <t>MAT CI MEO MMU 01</t>
  </si>
  <si>
    <t>MUEBLE MULTIUSOS</t>
  </si>
  <si>
    <t>MAT PC MEO SILL 01</t>
  </si>
  <si>
    <t>SILLA SECRETARIAL</t>
  </si>
  <si>
    <t>PROTECCION CIVIL</t>
  </si>
  <si>
    <t>MAT PC MEO ESC 01</t>
  </si>
  <si>
    <t>ESCRITORIO COLOR MADERA</t>
  </si>
  <si>
    <t>MAT PC MEO SILL P 01-06</t>
  </si>
  <si>
    <t>SILLAS PLEGABLE CON ASIENTO Y RESPALDO EN POLIPROPILENO COLOR NEGRO</t>
  </si>
  <si>
    <t>MAT DESR MEO SILL</t>
  </si>
  <si>
    <t>SILLA GIRATORIA ERGONOMICA</t>
  </si>
  <si>
    <t xml:space="preserve"> </t>
  </si>
  <si>
    <t>MAT DESR MEO SILLP 01-03</t>
  </si>
  <si>
    <t>DESARROLLO RURAL, MUNICIPAL Y ECOLOGIA</t>
  </si>
  <si>
    <t>MAT DESR MEO AAC 01</t>
  </si>
  <si>
    <t xml:space="preserve">AIRE ACONDICIONADO </t>
  </si>
  <si>
    <t>MAT DESR MEO CAM 02</t>
  </si>
  <si>
    <t xml:space="preserve">CAMARA FOTOGRAFICA DIGITAL </t>
  </si>
  <si>
    <t>MAT DESR MEO  GILL 01</t>
  </si>
  <si>
    <t>GUILLOTINA</t>
  </si>
  <si>
    <t>MAT DESR MEO CAM 01</t>
  </si>
  <si>
    <t>MAT DESR MEO ESC 01</t>
  </si>
  <si>
    <t>ESCRITORIO EJECUTIVO MADERA C/VIDRIO COLOR CAOBA</t>
  </si>
  <si>
    <t>MAT DESR MEO ACH 01-02</t>
  </si>
  <si>
    <t>ARCHIVEROS ALUMINIO C/2 GAVETAS</t>
  </si>
  <si>
    <t>MAT DESR MEO SEJ 01</t>
  </si>
  <si>
    <t>MAT DESR MEO MPC 01</t>
  </si>
  <si>
    <t>MESA P/COMPUTADORA DE MADERA</t>
  </si>
  <si>
    <t>MAT DESR MEO PAP 01</t>
  </si>
  <si>
    <t>PAPELERA DE METAL COLOR GRIS</t>
  </si>
  <si>
    <t>MAT DESR MEO ANQ 01</t>
  </si>
  <si>
    <t>ANAQUEL 5 ENTREPAÑOS COLOR GRIS</t>
  </si>
  <si>
    <t>MAT DESR MEO ESC 03</t>
  </si>
  <si>
    <t>ESCRITORIO COLOR NEGRO Y MADERA EN FORMA DE "L"</t>
  </si>
  <si>
    <t>MAT ECS MEO ESC 01</t>
  </si>
  <si>
    <t>ESCRITORIO EN FORMA DE "L" COLOR MADERA</t>
  </si>
  <si>
    <t>EDUCACION, CULTURA Y SALUD</t>
  </si>
  <si>
    <t>MAT ECS MEO GER 01</t>
  </si>
  <si>
    <t>SILLA GERENCIAL PIEL NEGRA</t>
  </si>
  <si>
    <t>MAT ECS MEO  CEN  TRAB 01</t>
  </si>
  <si>
    <t>CENTRO DE TRABAJO L CEREZO</t>
  </si>
  <si>
    <t>MAT ECS MEO CAM 01</t>
  </si>
  <si>
    <t>CAMARA FOTOGRAFICA DIGITAL MCA. CANON</t>
  </si>
  <si>
    <t>MAT ECS MEO ESC 02</t>
  </si>
  <si>
    <t>MAT ECS MEO SSG 01</t>
  </si>
  <si>
    <t>SILLAS SECRETARIAL GIRATORIA</t>
  </si>
  <si>
    <t>MAT RH MEO SILLS 01</t>
  </si>
  <si>
    <t>RECURSOS HUMANOS</t>
  </si>
  <si>
    <t>MAT RH MEO SILLR 01</t>
  </si>
  <si>
    <t>SILLA PARIS RECLINABLE CON GAS Y BRAZOS</t>
  </si>
  <si>
    <t>MAT TES MEO LIB 01</t>
  </si>
  <si>
    <t>LIBRERO DE MADERA COLOR CAOBA 6 DIVISIONES</t>
  </si>
  <si>
    <t>TESORERIA MUNICIPAL</t>
  </si>
  <si>
    <t>MAT TES MEO CF 01</t>
  </si>
  <si>
    <t xml:space="preserve">CAJA FUERTE </t>
  </si>
  <si>
    <t>MAT TES MEO MES 01</t>
  </si>
  <si>
    <t>MESA DE TRABAJO MADERA COLOR CAOBA 2 DIVISIONES</t>
  </si>
  <si>
    <t>MAT TES MEO ESC 03</t>
  </si>
  <si>
    <t>ESCRITORIO MADERA COLOR  CAOBA C/VIDRIO 3 CAJONES</t>
  </si>
  <si>
    <t>MAT TES MEO MIMP 01</t>
  </si>
  <si>
    <t>MUEBLE P/ IMPRESORA  COLOR CAFÉ 1 DIVISION</t>
  </si>
  <si>
    <t>MAT TES MEO SAC 01</t>
  </si>
  <si>
    <t>SACAPUNTAS  ELECTRICO COLOR NEGRO</t>
  </si>
  <si>
    <t>MAT TES MEO LIB 02</t>
  </si>
  <si>
    <t>LIBRERO MADERA COLOR CAOBA 3 DIVISIONES</t>
  </si>
  <si>
    <t>MAT TES MEO ESC 04</t>
  </si>
  <si>
    <t>ESCRITORIO MADERA COLOR CAOBA C/VIDRIO 3 CAJONES 2 DIVISIONES</t>
  </si>
  <si>
    <t>MAT TES MEO ACH 02</t>
  </si>
  <si>
    <t>ARCHIVERO VERTICAL</t>
  </si>
  <si>
    <t>MAT TES MEO LIB 03</t>
  </si>
  <si>
    <t>LIBRERO MADERA COLOR  CAOBA 2 PUERTAS 3 DIVISIONES</t>
  </si>
  <si>
    <t>MAT TES MEO SAC  02</t>
  </si>
  <si>
    <t>SACAPUNTAS ELECTRICO COLOR BEIGE</t>
  </si>
  <si>
    <t>MAT TES MEO ME 02</t>
  </si>
  <si>
    <t>MAQUINA DE ESCRIBIR ELECTRICA COLOR BEIGE</t>
  </si>
  <si>
    <t>MAT TES MEO ME 03</t>
  </si>
  <si>
    <t xml:space="preserve">MAQUINA DE ESCRIBIR </t>
  </si>
  <si>
    <t>MAT TES MEO CAM DIG</t>
  </si>
  <si>
    <t>MAT TES MEO TEL IN 02</t>
  </si>
  <si>
    <t xml:space="preserve">TELEFONOS INALAMBRICOS DOBLES </t>
  </si>
  <si>
    <t>MAT TES  MEO TEL IN 03</t>
  </si>
  <si>
    <t>MAT TES MEO SILL EJECUT</t>
  </si>
  <si>
    <t>SILLON EJECUTIVO COLOR NEGRO</t>
  </si>
  <si>
    <t>MAT TES MEO ESCR 05</t>
  </si>
  <si>
    <t>ESC. METALICO COL. GRIS,SUPERFICIE COL. MADERA</t>
  </si>
  <si>
    <t xml:space="preserve">MAT TES MEO SILL GER 01 - 07 </t>
  </si>
  <si>
    <t>SILLAS GERENCIALES</t>
  </si>
  <si>
    <t>MAT TES MEO SILL PIEL O2</t>
  </si>
  <si>
    <t>SILLON DE PIEL II</t>
  </si>
  <si>
    <t>MAT TES SILL GIRAT</t>
  </si>
  <si>
    <t>MAT TES ENGAR  01</t>
  </si>
  <si>
    <t>ENGARGOLADORA GBC BLANCA CON NEGRO</t>
  </si>
  <si>
    <t>TESORERIA</t>
  </si>
  <si>
    <t>MAT TES MEO ENFRIAD 01</t>
  </si>
  <si>
    <t>ENFRIADOR AIRE PORTATIL</t>
  </si>
  <si>
    <t>TELEFONO PANASONIC</t>
  </si>
  <si>
    <t>2 SILLONES EJECUTIVOS</t>
  </si>
  <si>
    <t>CAMARA PANASONIC FH8 LUMIX</t>
  </si>
  <si>
    <t>MAT OP MEO ESC 01</t>
  </si>
  <si>
    <t>ESCRITORIO DE METAL COLOR GRIS 5 CAJONES</t>
  </si>
  <si>
    <t>OBRAS PUBLICAS</t>
  </si>
  <si>
    <t>MAT OP MEO ESC 02</t>
  </si>
  <si>
    <t>ESCRITORIO  DE MADERA C/VIDRIO 2 CAJONES Y 3 DEPTOS</t>
  </si>
  <si>
    <t>MAT OP MEO MPC 01</t>
  </si>
  <si>
    <t>MESA P/ COMPUTADORA COLOR NEGRO CON BLANCO</t>
  </si>
  <si>
    <t>MAT OP MEO LIB 01</t>
  </si>
  <si>
    <t>LIBRERO, MADERA 3 SEPARACIONES</t>
  </si>
  <si>
    <t>MAT OP MEO SEJ 01-02</t>
  </si>
  <si>
    <t>SILLAS EJECUTIVAS GIRATORIAS NEGRAS</t>
  </si>
  <si>
    <t>MAT OP MEO SEJ 03</t>
  </si>
  <si>
    <t>SILLA EJECUTIVA GIRATORIA COLOR GRIS</t>
  </si>
  <si>
    <t>MAT OP MEO REF 01</t>
  </si>
  <si>
    <t>REFRIGERADOR  COLOR BLANCO PEQUEÑO</t>
  </si>
  <si>
    <t>MAT OP MEO MES 01</t>
  </si>
  <si>
    <t>MESA DE TRABAJO DE MADERA CON BASE DE CRISTAL</t>
  </si>
  <si>
    <t>MAT OP MEO MES 02</t>
  </si>
  <si>
    <t>MESA DE TRABAJO DE MADERA COLOR BEIGE DESARMABLE</t>
  </si>
  <si>
    <t>MAT OP MEO SAC 01</t>
  </si>
  <si>
    <t>SACAPUNTAS  ELECTRICO, COLOR NEGRO</t>
  </si>
  <si>
    <t>MAT OP MEO M/COPY 01</t>
  </si>
  <si>
    <t>MESA PARA FOTOCOPIADORA COLOR BEIGE</t>
  </si>
  <si>
    <t>MAT OP MEO ESC 04</t>
  </si>
  <si>
    <t>ESCRITORIO BASE METAL CUBIERTA FORMAICA, COLOR MADERA</t>
  </si>
  <si>
    <t>MAT OP MEO TRIP 02</t>
  </si>
  <si>
    <t xml:space="preserve">TRIPIE </t>
  </si>
  <si>
    <t>MAT OP MEO LIB 02</t>
  </si>
  <si>
    <t>LIBRERO MADERA DE 2 NIVELES</t>
  </si>
  <si>
    <t>MAT OP MEO BANC 01</t>
  </si>
  <si>
    <t>BANCO BASE DE METAL Y MADERA</t>
  </si>
  <si>
    <t>MAT OP MEO MPC 02</t>
  </si>
  <si>
    <t>MUEBLE P-PC COLOR CAFÉ</t>
  </si>
  <si>
    <t>MAT OP MEO ESC 05</t>
  </si>
  <si>
    <t>ESCRITORIO COLOR CAFÉ 1 PUERTA</t>
  </si>
  <si>
    <t>MAT OP MEO ACH 01</t>
  </si>
  <si>
    <t>ARCHIVERO  METALICO COLOR GRIS, 4 GAVETAS</t>
  </si>
  <si>
    <t>MAT OP MEO TRIP 03</t>
  </si>
  <si>
    <t>MAT OP MEO  SILL G 01,02</t>
  </si>
  <si>
    <t>SILLAS SECRETARIALES GIRATORIAS CON PISTON T COL. NEGRO</t>
  </si>
  <si>
    <t>MAT OP MEO ENG 01</t>
  </si>
  <si>
    <t>ENGARGOLADORA  BLANCA CON NEGRO</t>
  </si>
  <si>
    <t>MAT OP MEO EST 01</t>
  </si>
  <si>
    <t>ESTACION DE TRABAJO MULTIFUNCIONAL GIRATORIO, COLOR MADERA ACABADO EN MELANINA</t>
  </si>
  <si>
    <t>MAT OP MEO EST 02</t>
  </si>
  <si>
    <t>MAT OP MEO CAM 03</t>
  </si>
  <si>
    <t>CAMARA DIGITAL  12,1 MEGAPIXELES, COLOR NEGRA</t>
  </si>
  <si>
    <t>MAT OP MEO ESC 06</t>
  </si>
  <si>
    <t>ESCRITORIO   DE MADERA COLOR MIEL</t>
  </si>
  <si>
    <t>MAT OP MEO FAX 01</t>
  </si>
  <si>
    <t xml:space="preserve">FAX </t>
  </si>
  <si>
    <t>MAT OP MEO CAM 04</t>
  </si>
  <si>
    <t>CAMARA DIGITAL  12,1 MP. COLOR DORADA</t>
  </si>
  <si>
    <t>MAT OP MEO SEJ 05 -09</t>
  </si>
  <si>
    <t>SILLA EJECUTIVA GIRATORIA COLOR NEGRO</t>
  </si>
  <si>
    <t>MAT OP MEO VENT 02</t>
  </si>
  <si>
    <t>VENTILADOR DE PEDESTAL</t>
  </si>
  <si>
    <t>MAT OP MEO CAM 05,06</t>
  </si>
  <si>
    <t>CAMARA CANON</t>
  </si>
  <si>
    <t>MAT OP MEO SILL V 06,07</t>
  </si>
  <si>
    <t>SILLAS GENOVA</t>
  </si>
  <si>
    <t>MAT OP MEO ESCP/ EST 01,02</t>
  </si>
  <si>
    <t>ESCRITORIO P/ESTUDIANTE</t>
  </si>
  <si>
    <t>0BRA PÚBLICA</t>
  </si>
  <si>
    <t>MAT OP MEO MINI SPLEET 01,02</t>
  </si>
  <si>
    <t>MINI SPLEET</t>
  </si>
  <si>
    <t>MAT SAP MEO LIB 01</t>
  </si>
  <si>
    <t>LIBRERO DE MADERA 8 PUERTAS</t>
  </si>
  <si>
    <t>MAT OP MEO CAM DIG</t>
  </si>
  <si>
    <t xml:space="preserve">CAM. DIG. CIBER SHOT </t>
  </si>
  <si>
    <t>CAM. DIG. CIBER SHOT</t>
  </si>
  <si>
    <t xml:space="preserve">CAM DIG  CIBER SHOT </t>
  </si>
  <si>
    <t>MAT OP MEO  LIBRERO  PORTA CARPETA</t>
  </si>
  <si>
    <t xml:space="preserve">PORTA CARPETAS (LIBRERO) </t>
  </si>
  <si>
    <t xml:space="preserve">MAT OP MEO SILLV </t>
  </si>
  <si>
    <t xml:space="preserve">SILLAS DE VISITA MARCA GENOVA </t>
  </si>
  <si>
    <t>MAT OP EC CPU 01</t>
  </si>
  <si>
    <t>CPU COMPAQ , COLOR NEGRO</t>
  </si>
  <si>
    <t>MAT OP EC COMP 01</t>
  </si>
  <si>
    <t xml:space="preserve">EQUIPO DE COMPUTO CPU BLUE CODE, MONITOR BENQ  19", BOCINAS BLUE CODE, TECLADO BENQ Y MOUSE BENQ </t>
  </si>
  <si>
    <t xml:space="preserve">CAMARA DIGITAL BENQ AE100 14 MPIX </t>
  </si>
  <si>
    <t>CAMARA SONY CIBERSHOT</t>
  </si>
  <si>
    <t>MAT BIBA MEO ME 01</t>
  </si>
  <si>
    <t xml:space="preserve">MAQUINA DE ESCRIBIR SMITH CORONA ELECTRICA </t>
  </si>
  <si>
    <t>BIBLIOTECA ATOTONILCO</t>
  </si>
  <si>
    <t>ADMON. ANT.</t>
  </si>
  <si>
    <t>MAT BIBA MEO ACH 01</t>
  </si>
  <si>
    <t>ARCHIVERO MCA: ROGIL META 4 GAVETAS</t>
  </si>
  <si>
    <t>MAT BIBA MEO MUEB 01</t>
  </si>
  <si>
    <t>MUEBLE DE ESCUADRA COLOR BLANCO</t>
  </si>
  <si>
    <t>MAT BIBA MEO MES 01-03</t>
  </si>
  <si>
    <t>MESAS GRANDES COLOR CAFÉ DE MADERA</t>
  </si>
  <si>
    <t>MAT BIBA MEO SILL 01-16</t>
  </si>
  <si>
    <t>SILLAS DE TUBULAR CON FORRO DE TELA CAFÉ</t>
  </si>
  <si>
    <t xml:space="preserve">MAT BIBA MEO MEST 01 </t>
  </si>
  <si>
    <t>MESA GRANDE TUBULAR COLOR CAFÉ/CREMA</t>
  </si>
  <si>
    <t>MAT BIBA MEO MESCH 01-03</t>
  </si>
  <si>
    <t>MESAS CHICAS TUBULAR COLOR CAFÉ/BEIGE</t>
  </si>
  <si>
    <t>MAT BIBA MEO SILLCH 01-04</t>
  </si>
  <si>
    <t>SILLAS CHICAS DE MADERA</t>
  </si>
  <si>
    <t>MAT BIBA MEO MPC 01</t>
  </si>
  <si>
    <t>MUEBLE PARA PC DE MADERA</t>
  </si>
  <si>
    <t>MAT BIBA MEO MES CH 01-03</t>
  </si>
  <si>
    <t>MESAS CHICAS DE MADERA</t>
  </si>
  <si>
    <t>MAT BIBA MEO SILL CHMD 01</t>
  </si>
  <si>
    <t>MAT BIBA MEO SILL CHMT 01-02</t>
  </si>
  <si>
    <t>SILLAS CHICAS DE METAL</t>
  </si>
  <si>
    <t>MAT BIBA MEO CAM  01</t>
  </si>
  <si>
    <t xml:space="preserve">CAMARA CIBER SHOT </t>
  </si>
  <si>
    <t>MAT BIBC MEO MES G 01-03</t>
  </si>
  <si>
    <t>MESAS DE MADERA GRANDES</t>
  </si>
  <si>
    <t>BIBLIOTECA CONEJOS</t>
  </si>
  <si>
    <t>MAT BIBC MEO SILL PLST 01-10</t>
  </si>
  <si>
    <t>SILLAS DE PLASTICO</t>
  </si>
  <si>
    <t>MAT BIBC MEO SILL CHMD 01</t>
  </si>
  <si>
    <t>MAT BIBC MEO ESC 01</t>
  </si>
  <si>
    <t>ESCRITORIO DE METAL COLOR GRIS</t>
  </si>
  <si>
    <t>MAT BIBV MEO MES 01-03</t>
  </si>
  <si>
    <t>MESAS COLOR BLANCO DE METAL</t>
  </si>
  <si>
    <t>BIBLIOTECA VITO</t>
  </si>
  <si>
    <t>MAT BIBV MEO MES 04</t>
  </si>
  <si>
    <t>MESA DE MADERA CHICA</t>
  </si>
  <si>
    <t>MAT BIBV MEO SILL P 01-13</t>
  </si>
  <si>
    <t>SILLAS BLANCAS DE PLASTICO</t>
  </si>
  <si>
    <t>MAT BIBV MEO CATG 02</t>
  </si>
  <si>
    <t>CATALOGO GENERAL</t>
  </si>
  <si>
    <t>MAT BIBV MEO ACH 01</t>
  </si>
  <si>
    <t>ARCHIVERO DE METAL COLOR GRIS 4 GAVETAS</t>
  </si>
  <si>
    <t>MAT BIBV MEO ANQ 01-15</t>
  </si>
  <si>
    <t>ANAQUELES DE METAL COLOR AMARILLO</t>
  </si>
  <si>
    <t>MAT BIBV MEO MES CH 01-10</t>
  </si>
  <si>
    <t>MAT BIBV MEO SILL G 01-21</t>
  </si>
  <si>
    <t>SILLAS GRANDES DE MADERA</t>
  </si>
  <si>
    <t>MAT BIBV MEO ACH 02</t>
  </si>
  <si>
    <t>ARCHIVERO COLOR CAFE 3 GAVETAS</t>
  </si>
  <si>
    <t>MAT BIBV MEO MES 05</t>
  </si>
  <si>
    <t>MESA PARA CATALOGOS DE METAL</t>
  </si>
  <si>
    <t>MAT BIBV MEO ESC 01</t>
  </si>
  <si>
    <t>ESCRITORIO DE MADERA COLOR GRIS</t>
  </si>
  <si>
    <t>MAT BIBP MEO ESC 01</t>
  </si>
  <si>
    <t>ESCRITORIO DE METAL COLOR AMARILLO</t>
  </si>
  <si>
    <t>BIBLIOTECA PROGRESO</t>
  </si>
  <si>
    <t>MAT BIBP MEO SILL CH 01-08</t>
  </si>
  <si>
    <t>SILLAS DE MADERA</t>
  </si>
  <si>
    <t>MAT BIBP MEO MES G 01-04</t>
  </si>
  <si>
    <t>MESAS GRANDES DE MADERA</t>
  </si>
  <si>
    <t>MAT BIBP MEO SILL G 01-14</t>
  </si>
  <si>
    <t xml:space="preserve">MAT BIBP MEO MES G </t>
  </si>
  <si>
    <t>BIBLIOTECA PR0GRESO</t>
  </si>
  <si>
    <t>MAT BIBP MEO SILL PLST 01-10</t>
  </si>
  <si>
    <t>MAT DIF MEO ESC 01-02</t>
  </si>
  <si>
    <t>ESCRITORIO EJECUTIVO</t>
  </si>
  <si>
    <t>DIF MUNICIPAL</t>
  </si>
  <si>
    <t>MAT DIF MEO SEJ 02-03</t>
  </si>
  <si>
    <t>SILLAS EJECUTIVAS</t>
  </si>
  <si>
    <t>MAT DIF MEO CAF 01</t>
  </si>
  <si>
    <t>CAJA FUERTE MCA: CENTRY</t>
  </si>
  <si>
    <t>MAT DIF MEO MEB/PC 01</t>
  </si>
  <si>
    <t>MUEBLE P/PC</t>
  </si>
  <si>
    <t>MAT DIF MEO ACH 01</t>
  </si>
  <si>
    <t>MUEBLE ARCHIVERO</t>
  </si>
  <si>
    <t>MAT DIF MEO SEJ 01</t>
  </si>
  <si>
    <t>SILLA EJECUTIVA</t>
  </si>
  <si>
    <t>MAT DIF MEO MEBCH 01</t>
  </si>
  <si>
    <t>MUEBLE CHICO 2 GAVETAS</t>
  </si>
  <si>
    <t>MAT DIF MEO MEBCH 02</t>
  </si>
  <si>
    <t>MUEBLE CHICO</t>
  </si>
  <si>
    <t>MAT DIF MEO LIB 01-02</t>
  </si>
  <si>
    <t>LIBREROS</t>
  </si>
  <si>
    <t>MAT DIF MEO SILL 01-03</t>
  </si>
  <si>
    <t>SILLAS  DE VISITA NEGRAS MOD GENOVA</t>
  </si>
  <si>
    <t>MAT DIF MEO CALF 01</t>
  </si>
  <si>
    <t>CALEFACTOR</t>
  </si>
  <si>
    <t>MAT DIF MEO ESC 03</t>
  </si>
  <si>
    <t>MAT DIF MEO SEJ 06</t>
  </si>
  <si>
    <t>MAT DIF MEO VET 01</t>
  </si>
  <si>
    <t xml:space="preserve">VENTILADOR MYTEK COLOR BLANCO </t>
  </si>
  <si>
    <t>MAT DIF MEO ESC 04</t>
  </si>
  <si>
    <t>ESCRITORIOS EJECUTIVOS METALICOS COLOR NEGRO CON 4 CAJONES</t>
  </si>
  <si>
    <t>MAT DIF MEO SEJ 04-05</t>
  </si>
  <si>
    <t>MAT DIF MEO TEL 01</t>
  </si>
  <si>
    <t>TELEFONO INAHALAMBRICO TIPO SISTEMA SECRETARIAL</t>
  </si>
  <si>
    <t>MAT DIF MEO SILL 06</t>
  </si>
  <si>
    <t>MAT DIF MEO SILLON 01</t>
  </si>
  <si>
    <t>SOLLON EJECUTIVO DE PIEL MARCA TRUINOVATION</t>
  </si>
  <si>
    <t>MAT DIF MEO SILLAS 01-03</t>
  </si>
  <si>
    <t>3 SILLAS DE ESTANCIA MARCA GENOVA</t>
  </si>
  <si>
    <t>FRIGOBAR 5 PIES WHIRLPOOL</t>
  </si>
  <si>
    <t>TELEFONO INALAMBRICO MOTOROLA</t>
  </si>
  <si>
    <t>FAX PANASONIC KX-FP701</t>
  </si>
  <si>
    <t>AIRE ACONDICIONADO TIPO MINI SPLIT</t>
  </si>
  <si>
    <t>MAT DIF EC CAM DIG</t>
  </si>
  <si>
    <t>CAMARA DIGITAL 100 S.A0JOC90K8O165J</t>
  </si>
  <si>
    <t>DIF</t>
  </si>
  <si>
    <t>MAT DIF MEO CAMP 01</t>
  </si>
  <si>
    <t>CAMPANA P/COCINA</t>
  </si>
  <si>
    <t>DIF MUNICIPAL (CAIC)</t>
  </si>
  <si>
    <t>MAT DIF MEO CASLL 01-04</t>
  </si>
  <si>
    <t>CASILLEROS DE MADERA</t>
  </si>
  <si>
    <t>MAT DIF MEO LIC 01</t>
  </si>
  <si>
    <t>LICUADORA</t>
  </si>
  <si>
    <t>MAT DIF MEO MES/C 01</t>
  </si>
  <si>
    <t>MESA DE TRABAJO PARA COCINAR</t>
  </si>
  <si>
    <t>MAT DIF MEO TINA 01</t>
  </si>
  <si>
    <t>TINACO PLASTICO</t>
  </si>
  <si>
    <t>MAT DIF MEO EXT 01</t>
  </si>
  <si>
    <t>EXTINTOR A BASE DE POLVO QUIMICO</t>
  </si>
  <si>
    <t>MAT DIF MEO REG 01</t>
  </si>
  <si>
    <t>REGULADOR DE GAS</t>
  </si>
  <si>
    <t>MAT DIF MEO PIZ 01</t>
  </si>
  <si>
    <t>PIZARRON</t>
  </si>
  <si>
    <t>MAT DIF MEO ESC 01</t>
  </si>
  <si>
    <t>MUEBLE P/COMPUTADORA</t>
  </si>
  <si>
    <t>MAT DIF MEO BAT 01</t>
  </si>
  <si>
    <t>BATIDORA</t>
  </si>
  <si>
    <t>MAT DIF MEO MES 03-08</t>
  </si>
  <si>
    <t>MESAS P/COMEDOR</t>
  </si>
  <si>
    <t>MAT DIF MEO TAN 01</t>
  </si>
  <si>
    <t>TANQUE DE GAS ESTACIONARIO</t>
  </si>
  <si>
    <t>MAT DIF MEO MES 01</t>
  </si>
  <si>
    <t>MESA DE TRABAJO</t>
  </si>
  <si>
    <t>DIF MUNICIPAL (COPUSI ZACAMULPA)</t>
  </si>
  <si>
    <t>MAT DIF MEO MES 02-07</t>
  </si>
  <si>
    <t>MESAS PARA COMEDOR</t>
  </si>
  <si>
    <t>MAT DIF MEO MES 08-12</t>
  </si>
  <si>
    <t>MESAS PARA PREESCOLAR</t>
  </si>
  <si>
    <t>MAT DIF MEO SILL 01-20</t>
  </si>
  <si>
    <t>SILLAS PARA PREESCOLAR</t>
  </si>
  <si>
    <t>MAT DIF MEO SILL 21-56</t>
  </si>
  <si>
    <t>SILLAS PARA ADULTO</t>
  </si>
  <si>
    <t>MAT DIF MEO REF 01</t>
  </si>
  <si>
    <t>REFIGERADOR LG</t>
  </si>
  <si>
    <t>TINACO DE PLASTICO</t>
  </si>
  <si>
    <t>MAT DIF MEO ANQ 01-03</t>
  </si>
  <si>
    <t>ANAQUELES</t>
  </si>
  <si>
    <t>TANQUE ESTACIONARIO</t>
  </si>
  <si>
    <t>MAT DIF MEO ESTF 01</t>
  </si>
  <si>
    <t>ESTUFA ESTANDAR MAC MABE</t>
  </si>
  <si>
    <t>MAT DIF MEO TV 01</t>
  </si>
  <si>
    <t>TELEVISOR  20"</t>
  </si>
  <si>
    <t>DIF (CASA ADULTO MAYOR)</t>
  </si>
  <si>
    <t>MAT DIF MEO SILLN 01-03</t>
  </si>
  <si>
    <t>SILLONES</t>
  </si>
  <si>
    <t>MAT DIF MEO ANQ 01-09</t>
  </si>
  <si>
    <t>MAT DIF MEO SILL 01-32</t>
  </si>
  <si>
    <t>SILLAS 20 BLANCAS DE PLASTICO Y 12 TUBULARES NARANJAS</t>
  </si>
  <si>
    <t>MAT DIF MEO MES 01-05</t>
  </si>
  <si>
    <t>MESA</t>
  </si>
  <si>
    <t>RADIOGRABADORA</t>
  </si>
  <si>
    <t>MAT DIF MEO MES 01-06</t>
  </si>
  <si>
    <t>MESAS PARA COMEDOR DE 1,50 DE LARGO POR 75 CM. DE ANCHO Y 80 DE ANCHO</t>
  </si>
  <si>
    <t>DIF (COPUSI SAN JOSE ACOCULCO)</t>
  </si>
  <si>
    <t xml:space="preserve">REFRIGERADOR AUTOMATICO DE 11 PIES CUBICOS DE 2 PUERTAS </t>
  </si>
  <si>
    <t>MAT DIF MEO TIN 01</t>
  </si>
  <si>
    <t>TINACO DE PLASTICO REFORZADO TRICAPA CON CAPACIDAD DE 450LTS.</t>
  </si>
  <si>
    <t>TANQUE ESTACIONARIO CON CAPACIDAD DE 300 LTS.</t>
  </si>
  <si>
    <t>MAT DIF MEO TAR 01</t>
  </si>
  <si>
    <t xml:space="preserve">TARJA DE ACERO INOXIDABLE CON DOBLE TINA </t>
  </si>
  <si>
    <t>MAT DIF MEO LAV 01-02</t>
  </si>
  <si>
    <t>LAVABO SENCILLO TAMAÑO ESTANDAR</t>
  </si>
  <si>
    <t>MAT DIF MEO ESTFA 01</t>
  </si>
  <si>
    <t>ESTUFA DE 4 QUEMADORES CON COMAL AL CENTRO Y HORNO INCLUIDO COLOR BLANCO</t>
  </si>
  <si>
    <t>MAT DIF  MEO EXT 01</t>
  </si>
  <si>
    <t>EXTINTOR A BASE DE POLVO QUIMICO SECO ABC NORMADO DE 9 K.</t>
  </si>
  <si>
    <t>MAT DIF MEO ANA 01-03</t>
  </si>
  <si>
    <t>ANAQUEL METALICO DE 80CM. DE LARGO POR 40 CM. DE ANCHO POR 180 DE ALTO CON 5 ENTRAPAÑOS</t>
  </si>
  <si>
    <t>MAT DIF MEO SILL 01-42</t>
  </si>
  <si>
    <t>SILLA PARA MAESTRO FABRICADA EN ESTRUCTURA TUBULAR REDONDA, COLOR NARANJA</t>
  </si>
  <si>
    <t>DIF (COPUSI LA CAÑADA)</t>
  </si>
  <si>
    <t>MAT DIF MEO MES 01-07</t>
  </si>
  <si>
    <t>MESA PARA COMEDOR 150 CM DE LARGO POR 75 CM DE ANCHO Y 80 CM DE ALTO</t>
  </si>
  <si>
    <t>MAT DIF  MEO ANA 01-02</t>
  </si>
  <si>
    <t>MAT DIF MEO GAB 01-02</t>
  </si>
  <si>
    <t xml:space="preserve">GABINETE UNIVERSAL METALICO DE 4 ENTREPAÑOS COLOR GRIS DE 87 CM POR 187 DE LARGO Y 39 DE PROFUNDIDAD </t>
  </si>
  <si>
    <t>MAT DIF MEO EST 01</t>
  </si>
  <si>
    <t>ESTUFON COMERCIAL</t>
  </si>
  <si>
    <t xml:space="preserve">MAT DIF MEO LAV 01 </t>
  </si>
  <si>
    <t>REFRIGERADOR MARCA ACROS DE 2 PUERTAS COLOR HUESO</t>
  </si>
  <si>
    <t>DIF (COPUSI PROGRESO)</t>
  </si>
  <si>
    <t>ESTUFON</t>
  </si>
  <si>
    <t>ESTUFA</t>
  </si>
  <si>
    <t>MAT DIF MEO ANA 01-02</t>
  </si>
  <si>
    <t>ANAQUELES DE 5 DIVICIONES</t>
  </si>
  <si>
    <t>MAT DIF MEO ALA 01</t>
  </si>
  <si>
    <t>ALACENA DE 2 PUERTAS COLOR GRIS</t>
  </si>
  <si>
    <t>EXTINTOR</t>
  </si>
  <si>
    <t xml:space="preserve">MESAS </t>
  </si>
  <si>
    <t>MAT DIF MEO MES 01-48</t>
  </si>
  <si>
    <t>SILLAS</t>
  </si>
  <si>
    <t>MAT DIF MEO LAV 01--02</t>
  </si>
  <si>
    <t>LAVABOS</t>
  </si>
  <si>
    <t>TARJA METALICA</t>
  </si>
  <si>
    <t>TANQUE ESTACIONARIO DE GAS</t>
  </si>
  <si>
    <t>MAT DIF MEO MESM 01-03</t>
  </si>
  <si>
    <t>MESA PARA MASAJE</t>
  </si>
  <si>
    <t>DIF (UBR)</t>
  </si>
  <si>
    <t>MAT DIF MEO GIM 01</t>
  </si>
  <si>
    <t>GIMNASIO MULTIUSOS MCA. PROFINESS</t>
  </si>
  <si>
    <t>TINA DE REMOLINO MCA. WHI TEHALL</t>
  </si>
  <si>
    <t>MAT DIF MEO ESCM 01</t>
  </si>
  <si>
    <t>ESCALERA DE MADERA DIGIFLEX</t>
  </si>
  <si>
    <t>MAT DIIF MEO MES 01</t>
  </si>
  <si>
    <t>MESA DE 4 SILLAS DE COLORES MCA.INCOYAC</t>
  </si>
  <si>
    <t>MAT DIF MEO MESP 01-02</t>
  </si>
  <si>
    <t>MESAS DE PLASTICO BLANCAS CUADRADAS</t>
  </si>
  <si>
    <t>MAT DIF MEO CORT 01-06</t>
  </si>
  <si>
    <t>PARES DE CORTINAS</t>
  </si>
  <si>
    <t>MAT DIF MEO ANA 01</t>
  </si>
  <si>
    <t>ANAQUEL</t>
  </si>
  <si>
    <t>MAT DIF MEO BAN 01</t>
  </si>
  <si>
    <t>BANCA TANDEM</t>
  </si>
  <si>
    <t>MAT DIF MEO SILLN 01</t>
  </si>
  <si>
    <t>SILLA APILABLE NEGRA</t>
  </si>
  <si>
    <t>MAT DIF MEO ALB 01</t>
  </si>
  <si>
    <t xml:space="preserve">ALBERCA DE PELOTAS </t>
  </si>
  <si>
    <t>MAT DIF MEO CAJC 01</t>
  </si>
  <si>
    <t>CAJA PARA CONSTRUCCION</t>
  </si>
  <si>
    <t>MAT DIF MEO MEST 01</t>
  </si>
  <si>
    <t>MESA DE AJUSTE PARA TERAPIA</t>
  </si>
  <si>
    <t>MAT DIF MEO MESI 01</t>
  </si>
  <si>
    <t>MESA INFANTIL</t>
  </si>
  <si>
    <t>PIZARRON EVEREST</t>
  </si>
  <si>
    <t>MAT DIF MEO SILLR 01</t>
  </si>
  <si>
    <t>SILLA DE RUEDAS</t>
  </si>
  <si>
    <t>MAS SAP MEO ACH 01</t>
  </si>
  <si>
    <t>ARCHIVERO METALICO, COLOR GRIS 4 GAVETAS</t>
  </si>
  <si>
    <t>SISTEMA DE AGUA POTABLE</t>
  </si>
  <si>
    <t>MAT SAP MEO ESC 01</t>
  </si>
  <si>
    <t>ESCRITORIO METALICO, COLOR GRIS, CUBIERTA DE VINIL 6 GAVETAS</t>
  </si>
  <si>
    <t>MAT SAP MEO MAQ 01</t>
  </si>
  <si>
    <t>MAQUINA DE ESCRIBIR OLIVETTI LINEA 98 MECANICA</t>
  </si>
  <si>
    <t>MAT SAP MEO RCH 01</t>
  </si>
  <si>
    <t>RELOJ CHECADOR ACROPRINT COLOR VERDE</t>
  </si>
  <si>
    <t>MAT SAP MEO ESC 02</t>
  </si>
  <si>
    <t>ESCRITORIO METALICO C/AREA MAQUINA DE ESCRIBIR</t>
  </si>
  <si>
    <t>MAT SAP MEO BANC 01</t>
  </si>
  <si>
    <t>BANCA LARGA DE MADERA COLOR CAFÉ</t>
  </si>
  <si>
    <t>MAT SAP MEO ACH 02</t>
  </si>
  <si>
    <t>ARCHIVERO   DE MADERA 6 PUERTAS</t>
  </si>
  <si>
    <t>MAT SAP MEO MES 01</t>
  </si>
  <si>
    <t>MESA COLOR CAFÉ</t>
  </si>
  <si>
    <t>MAT SAP MEO PAP 01-02</t>
  </si>
  <si>
    <t>PAPELERAS DE PLASTICO</t>
  </si>
  <si>
    <t>MAT SAP MEO MEST 01</t>
  </si>
  <si>
    <t>MESA DE TRABAJO, CON ESMERIL MANUAL</t>
  </si>
  <si>
    <t>MAT SAP MEO GUILL 01</t>
  </si>
  <si>
    <t>MAT SAP MEOESC GIR</t>
  </si>
  <si>
    <t>MAT SAP MEO REST 01</t>
  </si>
  <si>
    <t>RESTIRADOR BLANCO DE 1.5 X 1.00</t>
  </si>
  <si>
    <t>MAT SAP MEO ESC P/EST</t>
  </si>
  <si>
    <t>ESCRITORIO PARA ESTUDIANTE</t>
  </si>
  <si>
    <t>MAT SAP MEO TEL SECRT</t>
  </si>
  <si>
    <t>TELEFONO SECRETARIALES</t>
  </si>
  <si>
    <t>AGUA POTABLE</t>
  </si>
  <si>
    <t>MAT SAP EC CAM DIG 01</t>
  </si>
  <si>
    <t>CAMARA DIGITAL SAMSUNGL-100 S.AOJOC90Q801445K</t>
  </si>
  <si>
    <t>ESCRITORIO EXPRESS</t>
  </si>
  <si>
    <t>ADMINISTRACION DE RECURSOS MATERIALES</t>
  </si>
  <si>
    <t>SILLA PARA OFICINA</t>
  </si>
  <si>
    <t>MUEBLE PARA COMPUTADORA</t>
  </si>
  <si>
    <t>ESCRITORIO CRISTAL METALICO</t>
  </si>
  <si>
    <t>SILLA SECRETARIAL ARGONOM</t>
  </si>
  <si>
    <t>SILLA PLEGABLE DE POLIPROPANO</t>
  </si>
  <si>
    <t>SEGURIDAD PUBLICA</t>
  </si>
  <si>
    <t>PLANEACION Y EVALUACION</t>
  </si>
  <si>
    <t>TELEFONO INALAMBRICO</t>
  </si>
  <si>
    <t>ESCRITORIO DEL METAL</t>
  </si>
  <si>
    <t>2 SILLON EJECUTIVO NEGRO (PIEL)</t>
  </si>
  <si>
    <t>TELEFONO PANASONIC PARA EXTENSIONES IBALAMBRICAS</t>
  </si>
  <si>
    <t>2 CAMARA DIGITAL BENQ AE100 14 MPIX ROJO</t>
  </si>
  <si>
    <t>FISCALIZACION</t>
  </si>
  <si>
    <t>CAMARA FOTOGRAFICA</t>
  </si>
  <si>
    <t>COMUNICACIÓN SOCIAL</t>
  </si>
  <si>
    <t>TRIPIE CANON SHOT 300</t>
  </si>
  <si>
    <t>TOTAL</t>
  </si>
  <si>
    <t>MAT AYT HERM  MOTOBOM</t>
  </si>
  <si>
    <t>MOTOBOMBA</t>
  </si>
  <si>
    <t>MAT PC HM MOT 01</t>
  </si>
  <si>
    <t>MOTOSIERRA</t>
  </si>
  <si>
    <t>MAT OP MEO ODM 01</t>
  </si>
  <si>
    <t>ODOMETRO MEASURE METER, COLOR AMARILLO</t>
  </si>
  <si>
    <t>MAT OP MEO TAQ 01</t>
  </si>
  <si>
    <t>TAQUIMETRO ELECTRONICO  EN ESTUCHE DE TRANSPORTE INCLUYE EQUIPO: , 1 BASTON DE APLOMAR MCA: SECO, 1 PRISMA SENCILLO MCA: SECO CON PORTA PRISMA , 1 BATERIA, 1 CARGADOR, 1 MANUAL DE USUARIO</t>
  </si>
  <si>
    <t>TRACTOR  CRAFTSMAN  PODADOR RECOLECTOR SERIE: 917273180031704628 PLACAS: S/P No ECON: 013 COLOR GRIS</t>
  </si>
  <si>
    <t>MAT TES MEO ARCH 01</t>
  </si>
  <si>
    <t>MOTONIVELADORA CATERPILLAR LACAS: S/P No. ECON: 030 COLOR AMARILLO</t>
  </si>
  <si>
    <t>CARGADOR FRONTAL CATERPILLAR MOD: B-1967 SERIE: 75A877 PLACAS: S/P No. ECON: 033 COLOR AMARILLO</t>
  </si>
  <si>
    <t>VIBROCOMPACTADOR   No. ECON: 015 COLOR VERDE</t>
  </si>
  <si>
    <t>MAT TES MEO ESC 02</t>
  </si>
  <si>
    <t>MOTOCONFORMADORA  PLACAS: S/P No. ECON: 002 COLOR AMARILLO</t>
  </si>
  <si>
    <t>RETROEXCAVADORA CATERPILLAR  MOD: 416-1992 SERIE: 5PC09853 PLACS: S/P No. ECON: 031 COLOR AMARILLO</t>
  </si>
  <si>
    <t>RETROEXCAVADORA CATERPILLAR MOD: 416-1988 SERIE: 5PC07928 PLACS: S/P No. ECON: 036 COLOR AMARILLO</t>
  </si>
  <si>
    <t>RETROEXCAVADORA SERIE: CGG0161502 PLACAS: S/N No. ECON: 032 COLOR AMARILLO</t>
  </si>
  <si>
    <t>PETROLIZADORA SERIE: 1FDXR80U8FVA27802 MOTOR: 51Z38924 PLACAS: S/P No. ECON: 023 COLOR BLANCO C/NEGRO</t>
  </si>
  <si>
    <t>LOW BOY COLOR AMARILLO PLACAS: S/P No. ECON: 037</t>
  </si>
  <si>
    <t>MAT TES MEO ARCH 02</t>
  </si>
  <si>
    <t>TANQUE SEMIREMOLQUE HERCULES MOD: 1984 SERIE: MH0274 PLACAS: S/P No. ECON: 008  COLOR BLANCO</t>
  </si>
  <si>
    <t>EQUIPO MANUAL PARA DESAZOLVE DE DRENAJE DE ACERO FLEXIBLE DE 1M C/U Y SEIS DISPOSITIVOS</t>
  </si>
  <si>
    <t>MAT TES MEO TARG 01</t>
  </si>
  <si>
    <t>REVOLVEDORA P/ UN SACO   MOTOR: HONDA DE H.P. No. ECON: 016</t>
  </si>
  <si>
    <t>MAT TES MEO LIB 04</t>
  </si>
  <si>
    <t>CORTADORA DE PSIO CON MOTOR DE 13 H.P. MCA: HONDA CON UN DISCO DE DIAMANTE DE 14" No. ECON: 017</t>
  </si>
  <si>
    <t>MAT TES MEO LIB 05</t>
  </si>
  <si>
    <t xml:space="preserve">CAMION RECOLECTOR DE BASURA EQUIPADO CON CAJA COMPACTADORA DE 25 YARDAS CUBICAS SERIE: 1HTSHAAR5SH643648  MOTOR: NAVISTAR DIESEL </t>
  </si>
  <si>
    <t>MAT TES MEO LIB 06</t>
  </si>
  <si>
    <t>PODADORA DE PASTO C/BOLSA 4HP MCA: TRUPER</t>
  </si>
  <si>
    <t>MAT TES MEO SILLV 01-05</t>
  </si>
  <si>
    <t>MOTOR PERKINS FACE II  AJUSTADO</t>
  </si>
  <si>
    <t>MOTONIVELADORA  MOD. 720A VHP</t>
  </si>
  <si>
    <t>MAT OP MAQE   CAM   KEN</t>
  </si>
  <si>
    <t xml:space="preserve">CAMION KENWORTH T600 </t>
  </si>
  <si>
    <t>MAT OP MAQE NIV 001</t>
  </si>
  <si>
    <t xml:space="preserve">NIVEL AUTOMATICO  MOD ATG6 TIPO TOPCON, INCL TRIPIE DE ALUMINIO Y ESTADAL </t>
  </si>
  <si>
    <t>MAT OP MAQE RETRO</t>
  </si>
  <si>
    <t>RETROEXCAVADORA CATERPILAR 2001 416-C 4X4</t>
  </si>
  <si>
    <t>MAT OP MAQE  RETRO</t>
  </si>
  <si>
    <t>RETROEXCABADORA</t>
  </si>
  <si>
    <t>MAT OP MAQE TORT VOL</t>
  </si>
  <si>
    <t>TORTON VOLTEO</t>
  </si>
  <si>
    <t>MAT OP MAQE POD GAS</t>
  </si>
  <si>
    <t>1 PODADORA C/MOTOR DE GASOLINA</t>
  </si>
  <si>
    <t xml:space="preserve">SERVICIOS PUBLICOS </t>
  </si>
  <si>
    <t>MAT OP MAQYE ROTOM</t>
  </si>
  <si>
    <t>ROTOMARTILLO SDS</t>
  </si>
  <si>
    <t>PODADORA TIPO MOSCO DE GASOLINA ATIBI</t>
  </si>
  <si>
    <t>DESBROZADORA</t>
  </si>
  <si>
    <t>MOTOBOMBA SIEMENS 2HP</t>
  </si>
  <si>
    <t>EQUIPO DIVERSO</t>
  </si>
  <si>
    <t>MAT OP ET CAM 03</t>
  </si>
  <si>
    <t>CAMION DINA TIPO TORTON MOD: 1978  MOTOR: 24140579 PLACAS: HR67630 No. ECON: 041   COLOR BLANCO</t>
  </si>
  <si>
    <t>MAT OP ET CAM 04</t>
  </si>
  <si>
    <t xml:space="preserve">CAMION DINA TIPO VOLTEO MOD: 1995  MOTOR: 469GM2U0901294 PLACAS: HR58281 No. ECON: 028 COLOR BLANCO C/ AZUL </t>
  </si>
  <si>
    <t>MAT OP ET CAM 05</t>
  </si>
  <si>
    <t>CAMION DINA TIPO VOLTEO  MOD: 1994  MOTOR: 408GM2U0888026 PLACAS:HR58947 No. ECON: 029 COLOR BLANCO C/AZUL</t>
  </si>
  <si>
    <t>MAT OP ET CAM 07</t>
  </si>
  <si>
    <t xml:space="preserve">CAMION DODGE TIPO PIPA  MOD: 1981 SERIE:  L1-33963 MOTOR: HECHO EN MEXICO PLACAS: HR67620 No. ECON: 035 COLOR BLANCO </t>
  </si>
  <si>
    <t>MAT OP ET CAM 09</t>
  </si>
  <si>
    <t>CAMION CHASIS DINA CABINA KENWORTH TIPO TORTON MOD: 1979  MOTOR: 28118822 PLACAS: S/P No. ECON: 01 COLOR BLANCO</t>
  </si>
  <si>
    <t>MAT OP ET CAM 10</t>
  </si>
  <si>
    <t>CAMION DINA TORTON MOD: 1975  MOTOR: 11502630 PLACAS: HR58937 No. ECON: 03 COLOR BLANCO</t>
  </si>
  <si>
    <t>MAT OP ET  SEMI  01</t>
  </si>
  <si>
    <t xml:space="preserve">SEMIREMOLQUE MARCA FRUEHAUF </t>
  </si>
  <si>
    <t xml:space="preserve">MAT OP  HM DESB </t>
  </si>
  <si>
    <t>DESBROSADORA DE GASOLINA</t>
  </si>
  <si>
    <t>EQUIPO DE CORTE Y SOLDADURA PARA TRABAJO PESADO</t>
  </si>
  <si>
    <t>MAT DIF INST MED</t>
  </si>
  <si>
    <t>INSTRUMENTAL MEDICO</t>
  </si>
  <si>
    <t>UBR (DIF)</t>
  </si>
  <si>
    <t>MAT SAP MAQE BOMB 03-04</t>
  </si>
  <si>
    <t>BOMBA DE GASOLINA DE 2"</t>
  </si>
  <si>
    <t>MAT SAP MAQE EB 01</t>
  </si>
  <si>
    <t xml:space="preserve">EQUIPO DE BOMBEO EN FUNCIONAMIENTO C/CUARTO DE OPERACIÒN </t>
  </si>
  <si>
    <t>MAT SAP MAQE ECL 01</t>
  </si>
  <si>
    <t xml:space="preserve">EQUIPO DE CLORACION C/3 TANQUES DE GAS COLORO </t>
  </si>
  <si>
    <t>MAT SAP MAQE RDT 01</t>
  </si>
  <si>
    <t>RADIO TRANSMISOR MOTOROLA P-110, CON CARGADOR</t>
  </si>
  <si>
    <t>MAT SAP MAQE CARG 01-04</t>
  </si>
  <si>
    <t>CARGADORES</t>
  </si>
  <si>
    <t>MAT SAP MAQE EB 02</t>
  </si>
  <si>
    <t xml:space="preserve">EQUIPO DE BOMBEO  INSTALADO EN FUNCIONAMIENTO   </t>
  </si>
  <si>
    <t>MATSAP MAQE MOTO BOM</t>
  </si>
  <si>
    <t>MOTOBOMBA HONDA MOD.GX160T1</t>
  </si>
  <si>
    <t>VEHICULO USADO ADAPTADO CAMION RECOLECTOR DE BASURA MARACA GMC MODELO 1999</t>
  </si>
  <si>
    <t>SERVICIOS PUBLICOS</t>
  </si>
  <si>
    <t>CAMION RECOLECTOR DE BASURA USADO CON SU EQUIPO MARCA FORD MODELO 1999</t>
  </si>
  <si>
    <t xml:space="preserve">ENGRASADORA NEUMATICA </t>
  </si>
  <si>
    <t>MOTOR NUEVO MARCA KOHLER M. COMANDO DE 6.5 HP PARA RODILLO VOBRATORIO M. CYPSA M.PR-4H 200 K.</t>
  </si>
  <si>
    <t xml:space="preserve">PODADORA DE CARRITO DE 20". </t>
  </si>
  <si>
    <t xml:space="preserve">PARQUES Y JARDINES </t>
  </si>
  <si>
    <t>DESBRAZADORAS</t>
  </si>
  <si>
    <t>GPS TOPOGRAFICO MARCA GARMIN MODELO MAP64</t>
  </si>
  <si>
    <t>MOTOSIERRA PROFESIONAL A THIL 36" 460</t>
  </si>
  <si>
    <t>MOTOSIERRA PROFESIONAL EVANS 25" 66CC</t>
  </si>
  <si>
    <t>DESBRAZADORA PROF. MAKITA 24.5 2/TIEM</t>
  </si>
  <si>
    <t>MAT OP MAQE   EQP HID</t>
  </si>
  <si>
    <t>EQUIPO HIDRONEUMATICO PARA DESASOLVE (VACTOR )</t>
  </si>
  <si>
    <t>MAT OP MAQE BARR</t>
  </si>
  <si>
    <t>BARREDORA</t>
  </si>
  <si>
    <t>MAT OP MAQE CANAST.</t>
  </si>
  <si>
    <t>CANASTILLA</t>
  </si>
  <si>
    <t>MAT OP MAQE MOTOSIER</t>
  </si>
  <si>
    <t>MAT SMPAL MEO ANAQ 01-09</t>
  </si>
  <si>
    <t xml:space="preserve">ANAQUELES </t>
  </si>
  <si>
    <t>MAT SMPAL MEO ANAQ 10-12</t>
  </si>
  <si>
    <t>12 ANAQUELES</t>
  </si>
  <si>
    <t>10 ANAQUELES METALICOS 30*85</t>
  </si>
  <si>
    <t>30 ANAQUELES DE ALUMINIO</t>
  </si>
  <si>
    <t>MAT DIF MEO GENM 01</t>
  </si>
  <si>
    <t>GENERADOR MULTIHONDAS INTERFERENCIALES</t>
  </si>
  <si>
    <t>MAT BOD MAQE MSOLD 01</t>
  </si>
  <si>
    <t>MAQUINA P/SOLDAR EQUIPADA</t>
  </si>
  <si>
    <t>ESCALERAS DE 2 PELDAÑOS</t>
  </si>
  <si>
    <t>RADIO MOTOROLA EP450</t>
  </si>
  <si>
    <t>RADIO PORTATIL EP-450</t>
  </si>
  <si>
    <t>MAT PC MAQE EXTS 01</t>
  </si>
  <si>
    <t>EXTRACTOR DE SECRECIONES</t>
  </si>
  <si>
    <t>MAT PC MAQE CASB 01-05</t>
  </si>
  <si>
    <t>CASCOS DE BOMBERO</t>
  </si>
  <si>
    <t>CUBIERTA FRONTAL TRASERA CAMION DINA</t>
  </si>
  <si>
    <t>RODILLO VIBRADOR TIPO: BW 35E  PLACAS: S/P No. ECON: 009 COLOR AMARILLO, SERIE: 101620023741</t>
  </si>
  <si>
    <t>MAT OP MAQE LON 01-03</t>
  </si>
  <si>
    <t>LONAS 10 X 15 C/U</t>
  </si>
  <si>
    <t>LONAS DE 10X15 MTS DE 18 OZ MARCA FORTOFLEX</t>
  </si>
  <si>
    <t>SECRETARIA MUNICIPAL</t>
  </si>
  <si>
    <t>ESCALERA CON RAMPA MCA. REHABILITAC MEDIC</t>
  </si>
  <si>
    <t>2 LONAS 10*15 MTS CINTURON DE SEGURIDAD</t>
  </si>
  <si>
    <t>MAT PC HM MOCH 01</t>
  </si>
  <si>
    <t>MOCHILAS DE PARAMEDICO</t>
  </si>
  <si>
    <t>MAT PC MAQE COLL 01</t>
  </si>
  <si>
    <t>COLLARIN</t>
  </si>
  <si>
    <t>MAT PC MAQE ARA 01</t>
  </si>
  <si>
    <t>ARAÑA</t>
  </si>
  <si>
    <t>MAT PC MAQE CAMP 01</t>
  </si>
  <si>
    <t>CAMILLA PEDIATRICA</t>
  </si>
  <si>
    <t>MAT DIF MEO EQEL 01</t>
  </si>
  <si>
    <t>EQUIPO DE ELECTROESTIMULACION GUM</t>
  </si>
  <si>
    <t>ESTACION TOTAL 2" MARCA PENTAX</t>
  </si>
  <si>
    <t>MAT OP MAQE LON.</t>
  </si>
  <si>
    <t xml:space="preserve">LONAS </t>
  </si>
  <si>
    <t>MAT PC MAQE EQ 01-06</t>
  </si>
  <si>
    <t>EQUIPOS DE BOMBERO QUE CONSISTEN EN: 6 CHAQUETONES, 6 PANTALONES Y 6 PARES DE BOTAS</t>
  </si>
  <si>
    <t>MAT BOD HM MARTH 01</t>
  </si>
  <si>
    <t xml:space="preserve">MARTILLO HIDRAULICO </t>
  </si>
  <si>
    <t>MAT PC HM EQB 01-05</t>
  </si>
  <si>
    <t>EQUIPOS DE BOMBEROS</t>
  </si>
  <si>
    <t>CORTADORA PARA METAL DE DISCO 14"</t>
  </si>
  <si>
    <t>BANDERA MONUMENTAL TRICOLOR PARA EXTERIOR</t>
  </si>
  <si>
    <t>MAT PRES EC PC 01</t>
  </si>
  <si>
    <t>EQUIPO DE COMPUTO  COLOR NEGRO, MONITOR HP 19" PLASMA COLOR NEGRO, TECLADO MULTIMEDIA HP NEGRO, MOUSE HP OPTICO COLOR NEGRO, MODELO A660LA</t>
  </si>
  <si>
    <t>MAT PRES EC MUL 01</t>
  </si>
  <si>
    <t>IMPRESORA MULTIFUNCIONAL, HP DESKJET, MODELO F4280</t>
  </si>
  <si>
    <t>LAPTOP PAVILION DM4-2095 LA</t>
  </si>
  <si>
    <t>EQUIPO DELL OPTIPLEX 990 INTEL CORE 5 SEGUNDA GENERACION</t>
  </si>
  <si>
    <t>COMPUTADORA ALL IN ONE, NO. DE SERIE  5CM227008H</t>
  </si>
  <si>
    <t xml:space="preserve">MONITOR LED HP 18.5" </t>
  </si>
  <si>
    <t>IPAD 4 WI-FI 16GB BLACK-SPA</t>
  </si>
  <si>
    <t>MAT REF MEO RGL 01</t>
  </si>
  <si>
    <t>REGULADOR COMPLET 4 TOMAS</t>
  </si>
  <si>
    <t>MAT REF EC CPU 01</t>
  </si>
  <si>
    <t>CPU MARCA HP VECTRA,  COLOR BEIGE,  NO. SERIE MX21620396</t>
  </si>
  <si>
    <t>MAT REF EC MOS 01</t>
  </si>
  <si>
    <t>MOUSE BLUE CODE MODELO 0033RPOOA</t>
  </si>
  <si>
    <t>MAT REF EC MTOR 01</t>
  </si>
  <si>
    <t>MONITOR HP 54 COLOR BEIGE</t>
  </si>
  <si>
    <t>MAT REF EC COMP 01</t>
  </si>
  <si>
    <t>COMPUTADORA ENSAMBLADA BLUE CODE A 300 MHZ, MONITOR BENQ, MOUSE GENIUS, TECLADO GENIUS, BOCINAS BLUE CODE</t>
  </si>
  <si>
    <t>MAT REF EC PC 01</t>
  </si>
  <si>
    <t>EQUIPO DE COMPUTO QUE INCLUYE CPU HP PAVILION A660LA COLOR NEGRO, MONITOR HP 19" PLASMA COLOR NEGRO, TECLADO MULTIMEDIA HP NEGRO, MOUSE HP OPTICO COLOR NEGRO.</t>
  </si>
  <si>
    <t>MAT REF EC NOB 02-02</t>
  </si>
  <si>
    <t>MULTIFUNCIONAL INYECCION DE TINTA/ COLOR</t>
  </si>
  <si>
    <t>EQUIPO ALL IN ONE, COLOR NEGRO, RAM 2 GB, DISCO DURO 500 GB, PANTALLA 18.5"</t>
  </si>
  <si>
    <t xml:space="preserve">COMPUTADORA HP ALL IN ONE A4 </t>
  </si>
  <si>
    <t>MAT OFM EC COMP 02</t>
  </si>
  <si>
    <t>COMPUTADORA COMPLETA  HP PAVILION, MODELO S5304, NO. SERIE 3CR014INZD</t>
  </si>
  <si>
    <t>MAT OFM IMMUL 01</t>
  </si>
  <si>
    <t>UNA IMPRESORA  MULTIFUNCIONAL, MODELO F4480, NS: CN036C82QF</t>
  </si>
  <si>
    <t>MAT AYT EC MOS 01</t>
  </si>
  <si>
    <t>MOUSE GENIUS,COLOR GRIS/NEGRO</t>
  </si>
  <si>
    <t>MAT AYT EC MTOR 01</t>
  </si>
  <si>
    <t xml:space="preserve">MONITOR SAMSUNG   </t>
  </si>
  <si>
    <t>MAT AYT EC PC 01</t>
  </si>
  <si>
    <t>MAT AYT EC LAP 01</t>
  </si>
  <si>
    <t>COMPUTADORA PORTATIL HP PAVILION</t>
  </si>
  <si>
    <t>MAT AYT EC MULTI 01</t>
  </si>
  <si>
    <t>IMPRESORA LASER JET</t>
  </si>
  <si>
    <t>PROYECTOR SONY DX 100, MODELO SON-PRO-DX100</t>
  </si>
  <si>
    <t>IMPRESORA BROTHER J140, NS: U6322IB3F232278</t>
  </si>
  <si>
    <t>IMPRESORA MULTIFUNCIONAL CENTER BROTHER MODELO DCP-J140W</t>
  </si>
  <si>
    <t>MAT REG MEO AMP 01</t>
  </si>
  <si>
    <t>AMPLIFICADOR  PEAVEY XR600F</t>
  </si>
  <si>
    <t>MAT REG EC CPU 02</t>
  </si>
  <si>
    <t>CPU COMPAQ COLOR NEGRO ENSAMBLADA</t>
  </si>
  <si>
    <t>MAT REG EC MTOR 02</t>
  </si>
  <si>
    <t>MONITOR HP NEGRO CON GRIS</t>
  </si>
  <si>
    <t>MAT REG EC  TEC 02</t>
  </si>
  <si>
    <t>TECLADO COMPAQ NEGRO CON GRIS ENSAMBLADA</t>
  </si>
  <si>
    <t>MAT REG EC MOS 02</t>
  </si>
  <si>
    <t>MOUSE COMPAQ NEGRO</t>
  </si>
  <si>
    <t>EQUIPO DE COMPUTO HP PAVILION 215</t>
  </si>
  <si>
    <t>IMPRESORA SAMSUNG CLI</t>
  </si>
  <si>
    <t>SCANNER HOMEYWEELL</t>
  </si>
  <si>
    <t>LAPTOP VAIO SB45 PROCESADOR INTEL CORE 5 SEGUNDA GENERACION</t>
  </si>
  <si>
    <t>IMPRESORA MULTIFUNCIONAL EPSON L355 NS:53YK134673</t>
  </si>
  <si>
    <t>MAT DESS EC TEC 01</t>
  </si>
  <si>
    <t>TECLADO ACER BLANCO MULTIFUNCIONAL NS:9162C07N4233N28088S00000</t>
  </si>
  <si>
    <t>MAT DESS EC BOC 01</t>
  </si>
  <si>
    <t>PAR DE BOCINAS  JBL BEIGE</t>
  </si>
  <si>
    <t>MAT DESS EC MUL 01</t>
  </si>
  <si>
    <t xml:space="preserve"> MULTIFUNCIONAL</t>
  </si>
  <si>
    <t xml:space="preserve"> DESARROLLO SOCIAL, DEPORTES</t>
  </si>
  <si>
    <t>MAT DESS EC LAP 02</t>
  </si>
  <si>
    <t>LAP TOP  BLANCO CON NEGRO</t>
  </si>
  <si>
    <t>MAT DESS EC COMP 02</t>
  </si>
  <si>
    <t>COMPUTADORA COMPLETA MARCA LENOVO</t>
  </si>
  <si>
    <t>MAT DESS EC IMP 01</t>
  </si>
  <si>
    <t xml:space="preserve">IMPRESORA  HP MULTIFUNCIONAL  PHOTOSMART, WIFI, MODELO C4795, NS: CN13MG12P7 </t>
  </si>
  <si>
    <t>MAT DESS EC LAP 01</t>
  </si>
  <si>
    <t xml:space="preserve">COMPUTADORA HP PAVILION PORTATIL  NEGRA CON PLATA, NS:CND8372VXL </t>
  </si>
  <si>
    <t>MULTIFUNCIONAL BROTHER MFC-J6510</t>
  </si>
  <si>
    <t>IMPRESORA EPSON L210</t>
  </si>
  <si>
    <t>MAT SMPAL MEO CONC 01</t>
  </si>
  <si>
    <t>CONCENTRADOR INALAMBRICO 2 WIRE</t>
  </si>
  <si>
    <t>MAT SMPAL EC EQP 01</t>
  </si>
  <si>
    <t>EQUIPO DE PERIFONEO</t>
  </si>
  <si>
    <t>MAT SMPAL EC PC 02</t>
  </si>
  <si>
    <t>EQUIPO DE COMPUTO  COLOR NEGRO, MONITOR HP 19" PLASMA COLOR NEGRO, TECLADO MULTIMEDIA HP NEGRO, MOUSE HP OPTICO COLOR NEGRO, PAVILION A660LA, NS:MXX8470DGS</t>
  </si>
  <si>
    <t>MAT SMPAL EC COMP O1</t>
  </si>
  <si>
    <t xml:space="preserve"> MONITOR, BOCINAS, TECLADO Y MOUSE</t>
  </si>
  <si>
    <t>MAT SMPAL EC BOC 01</t>
  </si>
  <si>
    <t>PAR DE BOCINAS JBL COLOR BEIGE</t>
  </si>
  <si>
    <t>MAT SMPAL EC CPU 01</t>
  </si>
  <si>
    <t>CPU INTEL CELERON BLUE CODE</t>
  </si>
  <si>
    <t>MAT SMPAL EC NOBK 01</t>
  </si>
  <si>
    <t xml:space="preserve">NOBREAK  </t>
  </si>
  <si>
    <t>MAT SMPAL EC REG 01</t>
  </si>
  <si>
    <t>REGULADOR</t>
  </si>
  <si>
    <t>MAT SMPAL EC PC 03</t>
  </si>
  <si>
    <t>COMPUTADORA   CPU 4GB, PANTALLA  WIDESCRREN 23" , MOUSE Y TECLADIO MULTIMEDIA HP, MODELO P6300LA, NS: MXX0421DQ6</t>
  </si>
  <si>
    <t>MAT SMPAL EC NBK 01</t>
  </si>
  <si>
    <t>NO BREAK ANADIC COLOR CREMA</t>
  </si>
  <si>
    <t>MAT SMPAL EC LAP01</t>
  </si>
  <si>
    <t>MAT SMPAL EC PC 01</t>
  </si>
  <si>
    <t>EQUIPO DE COMPUTO  COLOR NEGRO, MONITOR HP 19" PLASMA COLOR NEGRO, TECLADO MULTIMEDIA HP NEGRO, MOUSE HP OPTICO COLOR NEGRO, NS:MXX8470MRV</t>
  </si>
  <si>
    <t>MAT SMPAL EC IMP 01</t>
  </si>
  <si>
    <t xml:space="preserve">MULTIFUNCIONAL BROTHER A COLOR </t>
  </si>
  <si>
    <t>COMPUTADORA SONY VAIO INTEL CORE</t>
  </si>
  <si>
    <t>MULTIFUNCIONAL HP OFFICE JET 4500</t>
  </si>
  <si>
    <t>IMPRESORA HP LASER JET XEROX PHASER</t>
  </si>
  <si>
    <t>IMPRESORA EPSON, MODELO L355, NS:53YK128609</t>
  </si>
  <si>
    <t>MAT JUC EC BOC 03</t>
  </si>
  <si>
    <t>PAR DE BOCINAS BLUE CODECOLOR NEGRO</t>
  </si>
  <si>
    <t>COMPUTADORA ALL IN ONE LENOVO</t>
  </si>
  <si>
    <t>MAT CI EC PC 01</t>
  </si>
  <si>
    <t>EQUIPO DE COMPUTO  COLOR NEGRO, MONITOR HP 19" PLASMA COLOR NEGRO (3CQ9263SDT), TECLADO MULTIMEDIA HP NEGRO (CD92124005), MOUSE HP OPTICO COLOR NEGRO (PIDLZ918A6087Q), MODELO A660LA, NS:MXX92800W1</t>
  </si>
  <si>
    <t>MAT CI EC PC 02</t>
  </si>
  <si>
    <t>EQUIPO DE COMPUTO  COLOR NEGRO, MONITOR HP 19" PLASMA COLOR NEGRO, TECLADO MULTIMEDIA HP NEGRO, MOUSE HP OPTICO COLOR NEGRO, MODELO A660LA, NS:MXX9250M8B</t>
  </si>
  <si>
    <t>MAT CI EC IMP 01</t>
  </si>
  <si>
    <t>IMPRESORA LASEJET HP P1006</t>
  </si>
  <si>
    <t>MAT DESR EC BOC 01-02</t>
  </si>
  <si>
    <t>BOCINAS  COLOR NEGRO</t>
  </si>
  <si>
    <t>MAT DESR EC TEC 01</t>
  </si>
  <si>
    <t>TECLADO COMPAQ COLOR NEGRO, MODELO RT7H00</t>
  </si>
  <si>
    <t>MAT DESR  EC MOS 01</t>
  </si>
  <si>
    <t xml:space="preserve">MOUSE ALASKA COLOR BEIGE </t>
  </si>
  <si>
    <t>MAT DESR EC CPU 01</t>
  </si>
  <si>
    <t>CPU COMPAQ PRESARIO SR 1215LA COLOR NEGRO</t>
  </si>
  <si>
    <t>MAT DESR EC MTOR 01</t>
  </si>
  <si>
    <t>MONITOR COMPAQ COLOR NEGRO T500</t>
  </si>
  <si>
    <t>MAT DESR EC LAP 01</t>
  </si>
  <si>
    <t>COMPUTADORA PORTATIL HP PAVILON NEGRA CON PLATA NS: CND8372VW3</t>
  </si>
  <si>
    <t>MAT DESR EC MULT 01</t>
  </si>
  <si>
    <t>MULTIFUNCIONAL HP DESJET F4200</t>
  </si>
  <si>
    <t>MAT DESR EC PC 01</t>
  </si>
  <si>
    <t>EQUIPO DE COMPUTO  COLOR NEGRO, MONITOR HP 19" PLASMA COLOR NEGRO (3CQ9262VQG), TECLADO MULTIMEDIA HP NEGRO (CW91716720), MOUSE HP OPTICO COLOR NEGRO (PIDLZ918A60D56), MODELO A660LA, NS:MXX92800XL</t>
  </si>
  <si>
    <t>MAT ECS EC LAP 01</t>
  </si>
  <si>
    <t>COMPUTADORA PORTATIL HP PAVILION NEGRA CON PLATA, NS:CND839157W</t>
  </si>
  <si>
    <t>IMPRESORA MULTIFUNCIONAL HP DESKJET F4280</t>
  </si>
  <si>
    <t>IMPRESORA BROTHER J140, NS: U6322IB3F232754</t>
  </si>
  <si>
    <t>IMPRESORA BROTHER J140, NS: U63221B3F22237</t>
  </si>
  <si>
    <t>MAT TES MEO PROY 01</t>
  </si>
  <si>
    <t>PROYECTOR VISION PRO 516</t>
  </si>
  <si>
    <t>MAT TES EC COPIADORA</t>
  </si>
  <si>
    <t>COPIADORA XEROX MULTIFUNCIONAL 5230</t>
  </si>
  <si>
    <t>MAT TES EC MOS 02</t>
  </si>
  <si>
    <t>MOUSE GENIUS 13 1996505550 COLOR NEGRO</t>
  </si>
  <si>
    <t>MAT TES EC CPU 04</t>
  </si>
  <si>
    <t>CPU NEGRO  ENSAMBLADO</t>
  </si>
  <si>
    <t>MAT TES EC MOS 04</t>
  </si>
  <si>
    <t>MOUSE OPTICO COLOR BEIGE COMPAQ</t>
  </si>
  <si>
    <t>MAT TES EC LIC COI 01</t>
  </si>
  <si>
    <t>SISTEMA DE CONTABILIDAD INTEGRAL ASPEL COI  CODIGO: SA2400APL20 NS:CFSNY-051022</t>
  </si>
  <si>
    <t>MAT TES EC COMP 03</t>
  </si>
  <si>
    <t>COMPUTADORA COMPAQ.MONITOR CRT 15" PANACER,TECLADO GENIUS, MOUSE GENIUS</t>
  </si>
  <si>
    <t>MAT TES EC AS-SP 01</t>
  </si>
  <si>
    <t>SOFTWARE P/ ASESORIA ADMON Y ORGANIZACIÓN DEL SISTEMA PREDIAL SP-M03 Y SISTEMA DE CAJA SC-M03</t>
  </si>
  <si>
    <t>MAT TES EC UPS/REG 02</t>
  </si>
  <si>
    <t>UPS/REG. CMOPLETE TULUM T1000 NS: 07AC450656</t>
  </si>
  <si>
    <t>MAT TES  EC  ASPEL</t>
  </si>
  <si>
    <t>ASPEL NOI  WIN 1 USR 99 VERSION 4.5</t>
  </si>
  <si>
    <t>MAT TES EC PC 04</t>
  </si>
  <si>
    <t>EQUIPO DE COMPUTO  COLOR NEGRO, MONITOR HP 19" PLASMA COLOR NEGRO, TECLADO MULTIMEDIA HP NEGRO, MOUSE HP OPTICO COLOR NEGRO, MODELO A660LA, NS:MXX8490N4V</t>
  </si>
  <si>
    <t>MAT TES EC PC 05</t>
  </si>
  <si>
    <t>EQUIPO DE COMPUTO  COLOR NEGRO, MONITOR HP 19" PLASMA COLOR NEGRO, TECLADO MULTIMEDIA HP NEGRO, MOUSE HP OPTICO COLOR NEGRO, MODELO A660LA, NS: MXX8470MRS</t>
  </si>
  <si>
    <t>MAT TES EC IMP 08</t>
  </si>
  <si>
    <t>IMPRESORA HP COLOR GRIS MODELO P1006</t>
  </si>
  <si>
    <t>MAT TES EC PC 02</t>
  </si>
  <si>
    <t>EQUIPO DE COMPUTO  COLOR NEGRO, MONITOR HP 19" PLASMA COLOR NEGRO, TECLADO MULTIMEDIA HP NEGRO, MOUSE HP OPTICO COLOR NEGRO, MODELO A660LA, NS:MXX9250L7Q</t>
  </si>
  <si>
    <t>MAT TES EC MTOR 04</t>
  </si>
  <si>
    <t>MONITOR COMPAQ</t>
  </si>
  <si>
    <t>MAT TES EC IMP 07</t>
  </si>
  <si>
    <t>IMPRESORA HP LASER JET 1020</t>
  </si>
  <si>
    <t>MAT TES MEO NOB 02</t>
  </si>
  <si>
    <t>NO. BREACK  1200 KOBLENZ</t>
  </si>
  <si>
    <t>MAT TES EC PC 06</t>
  </si>
  <si>
    <t xml:space="preserve">COMPUTADORA GATEWAY COMPLETA </t>
  </si>
  <si>
    <t>MAT TES EC MUL 01</t>
  </si>
  <si>
    <t>MULTIFUNCIONAL HP BLANCO MODELO F4280</t>
  </si>
  <si>
    <t>MAT TES EC IMP 09</t>
  </si>
  <si>
    <t>IMPRESORA HP  LASER MODELO P2015</t>
  </si>
  <si>
    <t>MAT OP EC ESC 01</t>
  </si>
  <si>
    <t>SCANER</t>
  </si>
  <si>
    <t>MAT TES EC IMP 10</t>
  </si>
  <si>
    <t xml:space="preserve">IMPRESORA </t>
  </si>
  <si>
    <t>MAT TES EC PC 03</t>
  </si>
  <si>
    <t>EQUIPO DE COMPUTO COLOR NEGRO, MONITOR HP 19" PLASMA COLOR NEGRO, TECLADO MULTIMEDIA HP NEGRO, MOUSE HP OPTICO COLOR NEGRO, MODELO A660LA, NS: MXX9250M7N</t>
  </si>
  <si>
    <t>MAT TES EC MUL 02</t>
  </si>
  <si>
    <t>MULTIFUNCIONAL BROTHER LASER  A COLOR</t>
  </si>
  <si>
    <t>CONTRALORIA</t>
  </si>
  <si>
    <t>MAT TES EC NOB 01</t>
  </si>
  <si>
    <t>NO. BREACK KOBLENZ 1200</t>
  </si>
  <si>
    <t>COMPUTADORA LENOVO C250 AMD X2</t>
  </si>
  <si>
    <t>NO BREAK</t>
  </si>
  <si>
    <t>IMPRESORA LASER BROTHER</t>
  </si>
  <si>
    <t>IMPRESORA LASER HP 91102</t>
  </si>
  <si>
    <t>NOTEBOOK HP G42060LAB5M60LA</t>
  </si>
  <si>
    <t>MU.LTIFUNCIONAL XEROX WORK CENTRE 3550</t>
  </si>
  <si>
    <t>SISTEMA DE RECAUDACION CFI</t>
  </si>
  <si>
    <t>MULTIFUNCIONAL BROTHER MODELO DCP-J140W</t>
  </si>
  <si>
    <t>IMPRESORA LASER J SERIE VINB3X82984</t>
  </si>
  <si>
    <t xml:space="preserve">IMPRESORA HP LASER JET P1102W </t>
  </si>
  <si>
    <t>COMPUTADORA HP PAVILION G4 NOTEBOOK</t>
  </si>
  <si>
    <t>COMPUTADORA DELL INSPIRON DESKTOP 660S</t>
  </si>
  <si>
    <t>MAT OP MEO  FOTC 01</t>
  </si>
  <si>
    <t>FOTOCOPIADORA XEROX</t>
  </si>
  <si>
    <t>MAT OP EC MTOR 01</t>
  </si>
  <si>
    <t>MONITOR COMPAQ 7500 NS:CNC4240T74</t>
  </si>
  <si>
    <t>MAT OP EC TEC 01</t>
  </si>
  <si>
    <t>TECLADO COMPAQ BF NS:BF40631806</t>
  </si>
  <si>
    <t>MAT OP EC CPU 03</t>
  </si>
  <si>
    <t>CPU COMPAQ NS:6Y29KN8ZJODS</t>
  </si>
  <si>
    <t>MAT OP EC MTOR 03</t>
  </si>
  <si>
    <t xml:space="preserve">MONITOR COMPAQ S:251CP28KB656 </t>
  </si>
  <si>
    <t>MAT OP EC MOS 03</t>
  </si>
  <si>
    <t>MOUSE COMPAQ, COLOR NEGRO</t>
  </si>
  <si>
    <t>MAT OP EC LIC OPUS 01</t>
  </si>
  <si>
    <t>LICENCIA ADICIONAL PARA OPUS AEC 10 CONTROL INTEGRAL    CHIP: OH-4256 NS:OX-01-4334-04</t>
  </si>
  <si>
    <t>MAT OP EC IMP 04</t>
  </si>
  <si>
    <t>IMPRESORA SAMSUNG MODELO 2571-N</t>
  </si>
  <si>
    <t>MAT OP EC PC 01</t>
  </si>
  <si>
    <t>EQUIPO DE COMPUTO COLOR NEGRO, MONITOR HP 19" PLASMA COLOR NEGRO, TECLADO MULTIMEDIA HP NEGRO, MOUSE HP OPTICO COLOR NEGRO, MODELO A660LA, NS: MXX923018P</t>
  </si>
  <si>
    <t>MAT OP EC PC 02</t>
  </si>
  <si>
    <t>EQUIPO DE COMPUTO   PAVILION A660LA COLOR NEGRO, MONITOR HP 19" PLASMA COLOR NEGRO, TECLADO MULTIMEDIA HP NEGRO, MOUSE HP OPTICO COLOR NEGRO. MXX923010H MODELO A660LA</t>
  </si>
  <si>
    <t>MAT OP EC PC 03</t>
  </si>
  <si>
    <t>EQUIPO DE COMPUTO QUE INCLUYE CPU HP PAVILION A660LA COLOR NEGRO, MONITOR HP 19" PLASMA COLOR NEGRO, TECLADO MULTIMEDIA HP NEGRO, MOUSE HP OPTICO COLOR, MODELO A660LA</t>
  </si>
  <si>
    <t>MAT OP EC LAP 02</t>
  </si>
  <si>
    <t>COMPUTADORA HP PAVILION PORTATIL NS:CND8373QF3</t>
  </si>
  <si>
    <t>MAT OP EC MUL 01</t>
  </si>
  <si>
    <t>ESCANER HP SCANJETR G3110</t>
  </si>
  <si>
    <t>MAT OP EC NOBK 03</t>
  </si>
  <si>
    <t xml:space="preserve">NO. BREAK COMPLET MT 1000 </t>
  </si>
  <si>
    <t>MAT OP EC NOBK 05</t>
  </si>
  <si>
    <t>REGULADOR TDE 2000 V A</t>
  </si>
  <si>
    <t>MAT OP MULTI</t>
  </si>
  <si>
    <t xml:space="preserve">MULTIFUNCIONAL   </t>
  </si>
  <si>
    <t>MAT OP COMP 01-04</t>
  </si>
  <si>
    <t>EQUIPOS DE COMPUTO</t>
  </si>
  <si>
    <t>MAT OP MULTI 01</t>
  </si>
  <si>
    <t>MULTIFUNCIONAL HP-D-110 NS: C-N731-80009</t>
  </si>
  <si>
    <t>IMPRESORA MULTIFUNCIONAL BROTHER MFCJ220</t>
  </si>
  <si>
    <t>2 DISCO DURO ADATA</t>
  </si>
  <si>
    <t>COMPOTADORA HACER ASPIRA 4GB</t>
  </si>
  <si>
    <t>IMPRESORA MULTIFUNCIONAL BROTHER DOBLE CARTA</t>
  </si>
  <si>
    <t>ACTUALIZACION VERSION OPUS AEC10</t>
  </si>
  <si>
    <t>LICENCIA ADICIONAL OPUS PLANET 2011</t>
  </si>
  <si>
    <t>MULTIFUNCIONAL INYECCION DE TINTA A COLOR</t>
  </si>
  <si>
    <t>EQUIPO DELL INSPIRON 14 R</t>
  </si>
  <si>
    <t>MAT BIBA EC BCN 01-02</t>
  </si>
  <si>
    <t>BOCINAS</t>
  </si>
  <si>
    <t xml:space="preserve">MAT BIBA EC BOC </t>
  </si>
  <si>
    <t xml:space="preserve">BOCINAS JUSTER MULTIMEDIA </t>
  </si>
  <si>
    <t>ADMON  ANT</t>
  </si>
  <si>
    <t>MAT DIF MEO  FXM 01</t>
  </si>
  <si>
    <t>FAX MULTIFUNCIONAL HP OFICE JET J6480ALALL-IN-ONE</t>
  </si>
  <si>
    <t>EQUIPO MULTIFUNCIONAL EPSON L200</t>
  </si>
  <si>
    <t>EQUIPO HP DESKTOP 51933</t>
  </si>
  <si>
    <t>LAPTOP TOSHIBA SATELITE INTEL 17</t>
  </si>
  <si>
    <t>PAQUETE SISTEMA COI</t>
  </si>
  <si>
    <t>PAQUETE SISTEMA NOI</t>
  </si>
  <si>
    <t>IMPRESORA HP LASER JET</t>
  </si>
  <si>
    <t>PC HP ALL IN ONE HP</t>
  </si>
  <si>
    <t>IMPRESORA XEROX 3010 MONOCROMATICA</t>
  </si>
  <si>
    <t>PC PORTATIL HP 435 AMD DUAL CORE 450</t>
  </si>
  <si>
    <t>MULTIFUNCIONAL BROTHER INYECCION A COLOR</t>
  </si>
  <si>
    <t xml:space="preserve">MULTIFUNCIONAL IMPRESORA EPSON STYLUS </t>
  </si>
  <si>
    <t>MAT DIF PC 01</t>
  </si>
  <si>
    <t>EQUIPO DE COMPUTO LANIX CON MONITOR, CPU, TECLADO Y MOUSE(BLUE CODE) NEGRO</t>
  </si>
  <si>
    <t>MAT DIF EC PC 02</t>
  </si>
  <si>
    <t>EQUIPO DE COMPUTO QUE INCLUYE CPU HP PAVILION A660LA COLOR NEGRO, MONITOR HP 19" PLASMA COLOR NEGRO, TECLADO MULTIMEDIA HP NEGRO, MOUSE HP OPTICO COLOR NEGRO. MXX9230101</t>
  </si>
  <si>
    <t>MAT DIF EC CPU 01</t>
  </si>
  <si>
    <t>TECLADO GENIUS</t>
  </si>
  <si>
    <t>DIF MUNICIPAL UBR</t>
  </si>
  <si>
    <t>MAT SAP EC TEC 01</t>
  </si>
  <si>
    <t>TECLADO GENIUS SERIE:ZM6139006285 COLOR BEIGE</t>
  </si>
  <si>
    <t>MAT SAP EC CPU 01</t>
  </si>
  <si>
    <t>CPU INTEL INSIDE PENTIUM III COLOR BEIGE</t>
  </si>
  <si>
    <t>MAT SAP EC NOBK 01</t>
  </si>
  <si>
    <t>NOBREAK MCA CENTRA, COLOR BEIGE</t>
  </si>
  <si>
    <t>MAT SAP EC COMP 01</t>
  </si>
  <si>
    <t>CPU BLUE CODE,MONITOR BENQ,TECLADO GENIUS,MOUSE GENIUS.</t>
  </si>
  <si>
    <t>MAT SAP EC COMP 02</t>
  </si>
  <si>
    <t>EQUIIPO DE COMPUTO  HP. PAVILLON S.MXX8470MRW</t>
  </si>
  <si>
    <t>MAT SAP EC PROY 01</t>
  </si>
  <si>
    <t>PROYECTOR BENQ SERIE: 5270821 MOD: MP612 COLOR NEGRO</t>
  </si>
  <si>
    <t>MAT SAP EC LAP 01</t>
  </si>
  <si>
    <t>LAP TOP MCA: LANIX MOD: NEURON LX91 SERIE: 0711457475 COLOR NEGRO</t>
  </si>
  <si>
    <t>MAT SAP  EC MTOR 02</t>
  </si>
  <si>
    <t>MONITOR COMPAQ 1498A28TD099 COLOR BEIGE</t>
  </si>
  <si>
    <t>MAT SAP  EC TEC 02</t>
  </si>
  <si>
    <t>TECLADO COMPAQ SERIE: B46370AGAMPD79 COLOR BEIGE MULTIFUNCIONAL</t>
  </si>
  <si>
    <t>MAT SAP  EC CPU 02</t>
  </si>
  <si>
    <t>CPU COMPAQ 3D21KLXT70WE COLOR BEIGE</t>
  </si>
  <si>
    <t>MAT SAP  EC IMP 03</t>
  </si>
  <si>
    <t>IMPRESORA HP 1200 CNB SH69277 COLOR BEIGE</t>
  </si>
  <si>
    <t>MAT SAP EC MTOR 05</t>
  </si>
  <si>
    <t>MONITOR LANIX M/786 N 17 " S/WN1L0770003769 COLOR NEGRO</t>
  </si>
  <si>
    <t>MAT SAP  EC AS-SAP 01</t>
  </si>
  <si>
    <t>SOFTWARE P/ ASESORIA  ADMON Y ORGANIZACIÓN DEL SISTEMA DE AGUA POTABLE SA-M04</t>
  </si>
  <si>
    <t>EQUIPO VAIO LEN OVO IDEACENTRE</t>
  </si>
  <si>
    <t>MULTIFUNCIONAL XEROX WORK CENTRE</t>
  </si>
  <si>
    <t>COMPUTADORA HP INTEL CORE I3.3.10 GHZ PAVILION P6-2015 NS: MXX1420NRL</t>
  </si>
  <si>
    <t xml:space="preserve">MULTIFUNCIONAL BROTHER </t>
  </si>
  <si>
    <t>MULTIFUNCIONAL BROTHER  DCP-J140W</t>
  </si>
  <si>
    <t>COMPUTADORA HACER AX 1430-SDS1FE450B</t>
  </si>
  <si>
    <t>COMPUTADORA ALLL IN ONE</t>
  </si>
  <si>
    <t>EQUIPO DE COMPUTO</t>
  </si>
  <si>
    <t>MICROFONOS</t>
  </si>
  <si>
    <t>BOCINAS TIPO BAFLE MARCA PEAVY  MODELO PR-15FG</t>
  </si>
  <si>
    <t>CONSOLA PEAVY DE 8 CANALES MODELO PCI-8 PLUS</t>
  </si>
  <si>
    <t>MONITOR LED HP 25"  MODELO TSS-25WB</t>
  </si>
  <si>
    <t xml:space="preserve">COMPUTADORA hp </t>
  </si>
  <si>
    <t>INSTITUTO DE LA MUJER</t>
  </si>
  <si>
    <t xml:space="preserve">COMPUTADORA SANY VAIO </t>
  </si>
  <si>
    <t xml:space="preserve">H. ASAMBLEA </t>
  </si>
  <si>
    <t>IMPRESORA BROTHER J140</t>
  </si>
  <si>
    <t>COMPUTADORA PORTATIL INTEL</t>
  </si>
  <si>
    <t>IMPRESORA HP 1606</t>
  </si>
  <si>
    <t>COMPUTADORA LAPTOP LENOVO CORE13</t>
  </si>
  <si>
    <t xml:space="preserve">TRANSPARENCIA </t>
  </si>
  <si>
    <t>COMPUTADORA 1155/ALL-ONE BUSINESS PC</t>
  </si>
  <si>
    <t>DESRROLLO SOCIAL</t>
  </si>
  <si>
    <t>CAMARA CANON POWER SHOT ELIPH 115 SI</t>
  </si>
  <si>
    <t>1 CENTRAL TELEFONICA CON 2 EXTENCIONES INALAMBRICAS PANASONIC</t>
  </si>
  <si>
    <t xml:space="preserve">TRANSPARENCUIA </t>
  </si>
  <si>
    <t xml:space="preserve">COMPUTADORA-LAPTOP HP-240 CORE 3 </t>
  </si>
  <si>
    <t>DESARROLLO SOCIAL</t>
  </si>
  <si>
    <t>IMPRESORA EPSON T1100 S/N LNVY017996</t>
  </si>
  <si>
    <t>CONTRALORIA MUNICIPAL</t>
  </si>
  <si>
    <t>CAMARA SONY DIGITAL 16 MEG ALT DIFIN</t>
  </si>
  <si>
    <t>CAMARA CANON POWER SHOT A2600 16MEG</t>
  </si>
  <si>
    <t xml:space="preserve">IPAD 16G WIFI </t>
  </si>
  <si>
    <t>COMPUTADORA LAPTOP COMPAC CORE 3 WINDOWS8</t>
  </si>
  <si>
    <t xml:space="preserve">UNIDAD TECNICA JURIDICA </t>
  </si>
  <si>
    <t>MULTIFUNCIONAL HP OFFICEJET 7610 DABLE CARTA</t>
  </si>
  <si>
    <t>IMPRESORA EQUIPO KYOCERA FS-2100DN ECOSYS</t>
  </si>
  <si>
    <t>IMPRESORA MULTI-FUNCIONAL BROTHER MCF-J6920 INYET-COLOR</t>
  </si>
  <si>
    <t>COMPUTADORA LAP-TOP HP 240 CORE!3</t>
  </si>
  <si>
    <t xml:space="preserve">JUZGADO CONCILIADOR  </t>
  </si>
  <si>
    <t>MULTIFUNCIONAL MARCA BROTHER MOD, MFC-J6920 DW INKJET</t>
  </si>
  <si>
    <t>NO BREAK MOD, KS1000 PRO SOPORT 30MN</t>
  </si>
  <si>
    <t>MULTIFUNCIONAL EPSON MOD. L555 TINTA CONTINUA</t>
  </si>
  <si>
    <t>PRECIDENCIA MUNICIPAL</t>
  </si>
  <si>
    <t>MULTIFUNCIONAL EPSON MOD, L355 TINT/CONTINUA</t>
  </si>
  <si>
    <t xml:space="preserve">LAPTOP HP PROC INTEL </t>
  </si>
  <si>
    <t>MULTIFUNCIONAL EPSOM MOD. L355 TINTA CONTINUA</t>
  </si>
  <si>
    <t>IMPRESORA BROTHER  MOD HL 1112</t>
  </si>
  <si>
    <t>DICO DURO EXT TOSHIBA 2.2TB ALT VEL</t>
  </si>
  <si>
    <t>DIRECCION DE SALUD</t>
  </si>
  <si>
    <t>ARCHIVO MUNICIPAL</t>
  </si>
  <si>
    <t xml:space="preserve">LAP TOP A CER  PROC A CER ASPIRE V5-572 ULTRA   </t>
  </si>
  <si>
    <t>CAMARA NIKONG MOD S5700 16.0 MEG PINXEL</t>
  </si>
  <si>
    <t>CAMARA NIKON S5200N16.0 MEG PINXEL</t>
  </si>
  <si>
    <t>NO BREAK MOD, NB750</t>
  </si>
  <si>
    <t>MULTI FUNCIONAL EPSON MOD, L355 TINT/CONTINUA</t>
  </si>
  <si>
    <t>EQUIPO DE AUDIO JLS DE 100000 WATS CON ENTRADA USB A MP3 Y ECUALIZADOR DE 5 BANDAS DE 15"Y DOBLE DRIVE</t>
  </si>
  <si>
    <t xml:space="preserve">COMPUTADORA DE ESCRITORIO HP ELITEDESK 800 SFF, PROCESADOR CORE15-4570, DISCO 500GB, RAM 4GB WINDOWS 8 MONITOR HP LED V221 21.5" 1920X1080 VGA/DVI-D </t>
  </si>
  <si>
    <t>2 NO BREAK MOD. NB-600,600VA/300W    Y   1 IMPRESORA LASER HP</t>
  </si>
  <si>
    <t>REGULAR</t>
  </si>
  <si>
    <t>SERVICIO PÚBLICO</t>
  </si>
  <si>
    <t>BUENO</t>
  </si>
  <si>
    <t>ADJUDICACIÓN DIRECTA</t>
  </si>
  <si>
    <t>ADQUISICION DIRECTA</t>
  </si>
  <si>
    <t>ACTUALIZACION DE LICENCIA MARCA ASPEL VERSION COi 7.0</t>
  </si>
  <si>
    <t>MULTIFUNCIONAL EPSON MOD. L355TINT/CONTINUA</t>
  </si>
  <si>
    <t>COMPUTADORA DESKTOP HP PRODESK 400 G1 SFF CORE 13-4130 E3T91L T#ABN</t>
  </si>
  <si>
    <t>SCANER CANON SLIDE PORTABLE ULTRASLIM S/N KELA64277</t>
  </si>
  <si>
    <t>ACTUALIZACIÓN DE LICENCIA NOI 5.0</t>
  </si>
  <si>
    <t>TERRENO UNIVERSIDAD</t>
  </si>
  <si>
    <t>PROGRESO</t>
  </si>
  <si>
    <t>EDUCACIÓN</t>
  </si>
  <si>
    <t>CAMARA FOTOGRÁFICA SONY16.1 PIXELES DSC-W570 NO. SERIE:8562378</t>
  </si>
  <si>
    <t>CAMARA FOTOGRÁFICA SONY DSC-WX50 16.2 MP COLOR GRIS NO. SERIE:8572894</t>
  </si>
  <si>
    <t>CAMARA FOTOGRÁFICA OLYMPUS HD MOVIE</t>
  </si>
  <si>
    <t xml:space="preserve">12 CAMARAS DE VIGILANCIA TUBO HD </t>
  </si>
  <si>
    <t>MICROGRABADORA SONY ICD-TX50</t>
  </si>
  <si>
    <t>CAMARA FOTOGRÁFICA COOLPIX L840 NEGRA NO SERIE:30016281</t>
  </si>
  <si>
    <t>ARCHIVERO ORGANIZADOR 3 GAVETAS</t>
  </si>
  <si>
    <t>2 PZAS BANCOS</t>
  </si>
  <si>
    <t>LIBRERO EVERTON TONO NOGAL</t>
  </si>
  <si>
    <t>MESA TEPOTZOTLAN 1 CUBIERTA 2 PEDESTALES TONO NOGAL</t>
  </si>
  <si>
    <t>JUEGO 8 SILLAS MODELO COPETON Y 2 SILLONES TONO NOGAL CON TAPIZ</t>
  </si>
  <si>
    <t>ESCRITORIO EVERTON TONO NOGAL</t>
  </si>
  <si>
    <t xml:space="preserve">JUEGO DE MESAS MODELO TORSAL 3 PIEZAS </t>
  </si>
  <si>
    <t>CAMARA DIGITAL NIKON  MORADO NO. SERIE 1820826359</t>
  </si>
  <si>
    <t>SECRETARIA</t>
  </si>
  <si>
    <t>PRESIDENCIA</t>
  </si>
  <si>
    <t>CULTURA Y DERECHOS HUMANOS</t>
  </si>
  <si>
    <t>OBRAS PÚBLICAS</t>
  </si>
  <si>
    <t>SILLON GIRATORIO HEDREDON TONO NOGAL SEMI Y TAPIZ PIEL CON CLARILLO</t>
  </si>
  <si>
    <t>15 SILLAS EJECUTIVA ERGONOMICA TACTO PIEL NEGRO CROMADA</t>
  </si>
  <si>
    <t>2 SILLAS EJECUTIVAS NEGRASKU66238</t>
  </si>
  <si>
    <t>1 ESCRITORIIO ARCHIVERO, LIBRERO, CLASICO MONTERREY</t>
  </si>
  <si>
    <t>2 MESAS DESMONTABLES PARA SALA AUDIOVISUAL TIP-PORTAFOLIO, 1 PIZARRON BLANCO 90*120 CM, 1 SILLA EJECUTIVA NEGRA MOD 77720</t>
  </si>
  <si>
    <t>1 ESCRITORIO EJECUTIVO ESQUINERO, MADERA, CRISTAL</t>
  </si>
  <si>
    <t>1 ESCRITORIO EJECUTIVO ARCHIVERO, LIBRERO CLASICO MONTERRYE</t>
  </si>
  <si>
    <t>15 SILLAS EJECUTIVA EN TACTO PIEL COLOR CAFÉ</t>
  </si>
  <si>
    <t>1 ESCRITORIO EJECUTIVO ESQUINERO MADERA Y CRISTAL</t>
  </si>
  <si>
    <t>1 TELEFONO INALAMBRICO PANASONIC KXTG6631</t>
  </si>
  <si>
    <t>2 SILLAS EJECUTIVAS EN TACTO PIEL COLOR CAFÉ</t>
  </si>
  <si>
    <t>1 SILLA EJECUTIVA NEGRA MOD.77720</t>
  </si>
  <si>
    <t>1 SILLA COUNTRY 3 PIEZAS EN TONO NOGAL BRILLANTE</t>
  </si>
  <si>
    <t>1 ESCRITORIO MADERA Y VIDRIO MOD 6307 1 SILLA EJECUTIVA EN TACTO PIEL COLOR CAFÉ</t>
  </si>
  <si>
    <t>2 MESAS MULTIUSOS TIPO PORTAFOLIO PEGABLE</t>
  </si>
  <si>
    <t>H. ASAMBLEA</t>
  </si>
  <si>
    <t>SEGURIDAD PÚBLICA</t>
  </si>
  <si>
    <t>INSTANCIA DE LA MUJER</t>
  </si>
  <si>
    <t>2 SILLA EJECUTIVA ERGONOMICA EN TACTO PIEL COLOR CAFÉ</t>
  </si>
  <si>
    <t>3 SILLAS EJECUTIVAS EN TACTO PIEL COLOR CAFÉ</t>
  </si>
  <si>
    <t>2 ANAQUELES REFORZADOS</t>
  </si>
  <si>
    <t>1 SILLA EJECUTIVA MOD 77720</t>
  </si>
  <si>
    <t>1 SILLA EJECUTIVA ERGONOMICA EN TACTO PIEL COLOR CAFÉ</t>
  </si>
  <si>
    <t>1 FRIGOBAR</t>
  </si>
  <si>
    <t>1 ESCRITORIO MADERA/ VIDRIO MOD 63072</t>
  </si>
  <si>
    <t>2 SILLAS EJECUTIVAS ERGONOMICA EN TACTO PIEL NEGRO CROMADA</t>
  </si>
  <si>
    <t xml:space="preserve">1 SILLA EJECUTIVA COLOR CHOCOLATE MOD 69916 </t>
  </si>
  <si>
    <t>2 SILLAS EJECUTIVAS NEGRAS</t>
  </si>
  <si>
    <t>4 SILLAS CAJERA BASE GIRATORIA MOD TBAT RING NOWY 5 PZAS BANCA ESTRUCTURA METÁLICA MOD. OHR-2700-3PCR</t>
  </si>
  <si>
    <t>1 BARRA TABLON 1.5" COLOR NOGAL, 1 PUERTA TAMBOR COLOR NOGAL, 1 CAJONERA PINO BARNIZADA NOGAL</t>
  </si>
  <si>
    <t>JUZGADO</t>
  </si>
  <si>
    <t>1 LIBRERO PINO BARNIZADO COLOR NOGAL 3 LIBREROS PINO BARNIZADO COLOR N OGAL</t>
  </si>
  <si>
    <t>1 SILLA EJECUTIVA EN TACTO PIEL COLOR CAFÉ</t>
  </si>
  <si>
    <t>1  FRIGOBAR DAEWOO FR-15A BLNACO, 1 HORNO DE MICRONDAS LG MS1483XT</t>
  </si>
  <si>
    <t>5 LIBREROS MONTERREY CON 5 ENTREPAÑOS AJUSTABLES CON MOLDURAS DECORATIVAS COLOR CEREZA</t>
  </si>
  <si>
    <t>1 SILLA EJECUTIVA CON MADERA COLOR ANTIGUA</t>
  </si>
  <si>
    <t>1 SILLA EJECUTIVA PIEL RECONSTRUIDA COLOR ANTIGUA</t>
  </si>
  <si>
    <t xml:space="preserve">1 MODULO DE ATENCION DE SEGURIDAD EN MADERA </t>
  </si>
  <si>
    <t>1 ARCHIVERO CON 4 CAJONES COLOR NEGRO</t>
  </si>
  <si>
    <t>1 SILLA EJECUTIVA ERGONOMICA EN TACTO PIEL COLOR NEGRO</t>
  </si>
  <si>
    <t>5 SILLAS VISITA TELA COLOR NEGRO</t>
  </si>
  <si>
    <t>2 SILLAS VISITA COLOR NEGRO BRAZO</t>
  </si>
  <si>
    <t xml:space="preserve">2 LIBREROS MONTERREY CON 5 ENTREPAÑOS AJUSTABLE CON MOLDURAS </t>
  </si>
  <si>
    <t>REGISTRO CIVIL</t>
  </si>
  <si>
    <t>PLANEACION Y EVALUACIÓN</t>
  </si>
  <si>
    <t>4 SILLAS CAJERA CON ARO POLIPROPILENO TAPIZADAS EN TELA 5 BANCAS DE 3 PLAZAS EN POLIPROPILENO COLOR NEGRO</t>
  </si>
  <si>
    <t>SALA DE PIEL COLOR CAFÉ Y MESA DE CENTRO EN MADERA Y VIDRIO</t>
  </si>
  <si>
    <t>1 REFRIGERADOR DAEWWO FR-15C, 1 HORNO DE MICRONDAS DAEWOO</t>
  </si>
  <si>
    <t>2 MESAS MULTIUSOS PEGABLE 1.8 METROS, 1 LIBRERO DE 2 NIVELES, 1 DESPACHADOR DE AGUA, 3 SESTOS DE BASURA</t>
  </si>
  <si>
    <t>1 MODULO DE ATENCIÓN BARRA CON DIVISION INTERIOR</t>
  </si>
  <si>
    <t>1 SILLON EJECUTIVO CON DETALLES EN ROJO</t>
  </si>
  <si>
    <t>2 LIBREROS  MONTERREY CON 5 ENTREPAÑOS AJUSTABLE CON MOLDURAS DECORATIVAS COLOR CEREZA</t>
  </si>
  <si>
    <t>6 SILLAS VISITA EN TELA COLOR NEGRO</t>
  </si>
  <si>
    <t>1 ESCRITORIIO EN ESQUINA PARA OFICINA DE MADERA</t>
  </si>
  <si>
    <t>1 ESCRITORIIO EN ESQUINA PARA OFICINA DE MADERA, 1 SILLA EJECUTIVA ERGONOMICA EN TACTO PIEL COLOR NEGRO</t>
  </si>
  <si>
    <t>4 ESCRITORIOS SECRETARIAL CON LAMINA CALIBRE 22 CON CUBIERTA MELANINA</t>
  </si>
  <si>
    <t>H ASAMBLEA</t>
  </si>
  <si>
    <t>PLANEACIÓN Y EVALUACIÓN</t>
  </si>
  <si>
    <t>1 ESCRITORIO EN ESQUINA PARA OFICINA DE MADERA CON METAL</t>
  </si>
  <si>
    <t>1 LIBRERO MONTERREY CON 5 ENTREPAÑOS AJUSTABLE CON MOLDURAS DECORATIVAS TERMINADO COLOR CEREZA</t>
  </si>
  <si>
    <t>1 MESA  MULTIUSOS PLEGABLE</t>
  </si>
  <si>
    <t>1 SILLA EJECUTIVA ERGONOMICA EN TACTO PIEL  COLOR NEGRO</t>
  </si>
  <si>
    <t>4 ENTREPAÑOS</t>
  </si>
  <si>
    <t>4 LIBREROS DE PINO CON FORRO DE CAOBILLA DE 6 ENTREPAÑOS</t>
  </si>
  <si>
    <t>1 LIBRERO CON PUERTAS CORREDIZAS 1 CREDENZA EN MADERA DE PINO COLOR CEDRO</t>
  </si>
  <si>
    <t>1 LIBRERO CON PUERTAS CORREDIZAS 6 ENTREPAÑOS EN MADERA DE PINO BARNIZADO COLOR CEDRO</t>
  </si>
  <si>
    <t>2 SILLAS VISITA COLOR NEGRO CON BRAZO</t>
  </si>
  <si>
    <t>1 MUEBLE DE MADERA PARA KIOSCO DIGITAL</t>
  </si>
  <si>
    <t>10 SILLAS RECEPCION TUBULAR NEGRO PLASTICO, 1 RECIBIDOR CURVO, 2 ESCRITORIOS LINEA ITALIA COLOR MAPLE, 2 MESA TABLERO PLASTICO RIGIDO PLEGABLE</t>
  </si>
  <si>
    <t>REGLAMENTOS Y ESPECTAC ULOS</t>
  </si>
  <si>
    <t>ECOLOGÍA Y MEDIO AMBIENTE</t>
  </si>
  <si>
    <t>2 BICICLETAS 26 DH KAIZER, 4 CAMARAS 26*2.125 V/A METRO</t>
  </si>
  <si>
    <t>1 GENERADOR ELECTRICO GP3250 MARCA GENERAC CON JUEGO DE CABLES DE USO RUDO</t>
  </si>
  <si>
    <t>1 ESCALERA TELESCOPICA 12 MTS</t>
  </si>
  <si>
    <t>1 JUEGO DE HERRAMIENTAS MECÁNICAS 150 PIEZAS</t>
  </si>
  <si>
    <t>1 DESBROZADORA DE 17"</t>
  </si>
  <si>
    <t>1 ESCALERA TIJERA 3 MTS</t>
  </si>
  <si>
    <t>1 MOTOR A GASOLINA DE 8.5 HP</t>
  </si>
  <si>
    <t>1 TANQUE DE 1000 LTS</t>
  </si>
  <si>
    <t>1 HIDROLAVADORA HONDA INDUSTRIAL</t>
  </si>
  <si>
    <t>CAMIONETA BMW MODELO: X3 2.5 L MODELO 2005</t>
  </si>
  <si>
    <t>1 MOTOCICLETA YAMAHA YB-125 COLOR AZUL 2015</t>
  </si>
  <si>
    <t>4 DESBROZADORAS  INDUSTRIAL</t>
  </si>
  <si>
    <t>1 CASCO CACHUCHA BLD-103 MASUDA</t>
  </si>
  <si>
    <t>1 MOTOCICLETA YAMAHA YBR-125 E COLOR AZUL 2015</t>
  </si>
  <si>
    <t>2 BOTAS PANTALON DE HULE, 2 BOMBA PARA FUMIGAR, 2 LAMPARA DE MINERO</t>
  </si>
  <si>
    <t xml:space="preserve">1 PAQUETE  CCTV DE 4 CAMARAS </t>
  </si>
  <si>
    <t>SERVICIOS PÚBLICOS</t>
  </si>
  <si>
    <t>1 MOTOCICLETA MARCA ITALICA MODELO RC150, SERIE 3SCBRCEE3D1002464 COLOR NEGRO Y PLATA</t>
  </si>
  <si>
    <t>MULTIFUNCIONAL L355, EPSON, NEGRO MOD. C462J NO. SERIE:S3YK464155</t>
  </si>
  <si>
    <t>CPU COMPAQ CON TECLADO Y MOUSE WINDOWS 8.1 MEMORIA DE SIETMA 4GB, DISCO DURO 500 GB</t>
  </si>
  <si>
    <t>LAPTOP TOSHIBA, PROCESADOR CORE 5 WINDOWS 8.1 COLOR OJO MODELO 7260HMW NO. SERIE:2E0620855</t>
  </si>
  <si>
    <t>IMPRESORA HP LASERJET MODELO P1102W NO. SERIE:VND3X23776</t>
  </si>
  <si>
    <t>LAPTOP TOSHIBA PROCESS CORE 5 WIND 8 MEN 16 GB, COLOR ALUMINIO, MODELO SATELITE, NO. SERIE:E55TA5320</t>
  </si>
  <si>
    <t>COMPUTADORA DE ESCRITORIO HACER INTER CORE 3, 4GB 8500 EN DISCO DURO DDR SDRAM MOD VM4630G, COLOR NEGRO, NO SERIE:VM4630G-SI342X</t>
  </si>
  <si>
    <t>MULTIFUNCIONAL TINTA CONTINUA, EPSON, COLOR NEGRO, MODELO L555, NO SERIE:S4VY175986</t>
  </si>
  <si>
    <t>MULTIFUNCIONAL EPSON, COLOR NEGRO, MODELO L355, NO SERIE:S4VY1529461</t>
  </si>
  <si>
    <t>EQUIPO COMPUTO ENSAMBLADO, PROCESADOR INTEL COREL 7, TECLADO Y MOUSE INALAMBRICO LOGITECH, MONITOR LED 24" DELL</t>
  </si>
  <si>
    <t>ECOLOGIA</t>
  </si>
  <si>
    <t>COMPUTADOR HP RAM 4GB, HDD 500 GB, DVD SUPER MULTI, WINDOWS 8.1 64 BIT, MONITOR LED 18.5 HEW LV 1911 NEGRO HP 1366X768, 200 CD/M2</t>
  </si>
  <si>
    <t>MULTIFUNCIONAL EPSON, MODELO L355, COLOR NEGRO</t>
  </si>
  <si>
    <t>BOCINA AMBIENTAL AUDIODAHN CON MP3 BLUETOOTH CON 2 MICROFONOS INALAMBRICOS</t>
  </si>
  <si>
    <t>LAPTOP, MARCA TOSHIBA, L557, COLOR ALUMINIO Y NEGRO, NO SERIE:9E216481C, 1 DISCO DURO EXTERNO USB 3.0 2 TB SEAGATE ULTRA SLIM</t>
  </si>
  <si>
    <t>MULTIFUNCIONAL EPSON, NEGRO L355, NO SERIE: S3YK295520</t>
  </si>
  <si>
    <t>LAPTOP ASUS, MODELO X553M, COLOR ROJO</t>
  </si>
  <si>
    <t>LAPTOP HACER ASPIRE R14, PANTALLA TOUCH, CORE 3, NOTEBOOK, 360° DUAL</t>
  </si>
  <si>
    <t>LAPTOP SONY VAIO, COLOR BALNCO Y NEGRO, MODELO PCG-61A11U, NO SERIE:6Q82K-R6DJ9-CFHTT-8WBGT-MWWXD</t>
  </si>
  <si>
    <t>COMPUTADORA DE ESCRITORIO, MARCA HACER. COLOR BLANCO, ASPIRE ZC-606, NO SERIE:43400348765</t>
  </si>
  <si>
    <t>MULTIFUNCIONAL BROTHER, COLOR BLANCO, MODELO MFC-J6920DW, NO SERIE:B3QFA01B8CAT17</t>
  </si>
  <si>
    <t>PROTECCIÓN CIVIL</t>
  </si>
  <si>
    <t>DEPORTE</t>
  </si>
  <si>
    <t>ECOLOGÍA</t>
  </si>
  <si>
    <t>SALUD</t>
  </si>
  <si>
    <t>LAPTOP G470 CORE 5, MARCA LENOVO, COLOR ROJO, MODELO CB02021251, NO SERIE: CB13786825</t>
  </si>
  <si>
    <t xml:space="preserve">LAPTOP ASUS INTEL CELERON 2.2 GHZ MEMORIA RAM 4 GB DISCO DURO DE 500 GB, PANTALLA 14" SALIDA HDMI VGA SONIDO 32 BITS 4 PTS USB, CARGADOR Y PILA DE 4 CELDAS WINDOWS </t>
  </si>
  <si>
    <t>LAPTOP TOSHIBA INTEL CORE 12 2.4 GHZ, MEMORIA RAM DE 2.4 GB, DISCO DURO DE 750 GB, TECLADO NUMERICO, PANTALLA DE 15.3", SONIDO VIDEO DE 1.5</t>
  </si>
  <si>
    <t>LAPTOP B40-30 PROCESADOR DUAL, MARCA LENOVO, COLOR PATA Y NEGRO, MODELO 80 FY, NO SERIE:PF03U2VF</t>
  </si>
  <si>
    <t>LAPTOP TOSHIBA LEADING INNOVATION, COLOR PLATA, MODELO SATELITE L3 5W-B320, NO SERIE: 6E08323OU</t>
  </si>
  <si>
    <t>MULTIFUNCIONAL EPSON L555, COLOR NEGRO, MODELO C4638, NO. SERIE:S4VY224138</t>
  </si>
  <si>
    <t>IMPRESORA EPSON, COLOR GRIS Y NEGRO, MODELO L1300, NO SERIE:UB3Y004621</t>
  </si>
  <si>
    <t>LAPTOP TOSHIBA, COLOR GRIS, MODELO SATELITE L45-B4176WM, NO SERIE:4F0549845</t>
  </si>
  <si>
    <t>DESKTOP COMPAQ HP 230-015LA PROCESADOR, MEMORIA RAM 4 GB, DISCO DURO 500 GB, PANTALLA 18.5"</t>
  </si>
  <si>
    <t>REGLAMENTOS</t>
  </si>
  <si>
    <t>PLANEACIÓN</t>
  </si>
  <si>
    <t>LAPTOP LENOVO, MODELO IDEAPAD G440-80, CI3 4 GB, 1 TB DE 14", COLOR NEGRO, NO. SERIE:PF08FTZQ</t>
  </si>
  <si>
    <t>MULTIFUNCIONAL MARCA EPSON, MODELO L210, COLOR NEGRO, NO SERIE:S25K693806</t>
  </si>
  <si>
    <t>COMPUTADORA ALL IN ONE HP 260 4 GB RAM DISCO DE 1 TB, UNIDAD DE DVD, SISTEMA OPERATIVO WIN 8.1, PANTALLA 19.5", MOUSE, TECLADO 6 PUERTOS USB 2 Y ADAPTADOR DE CORRIENTE</t>
  </si>
  <si>
    <t>COMPUTADORA PORTATIL APLE MAC BOOK AIR INTEL CORE I5 GB RAM 500 DD, PANTALLA 13.5", CARGADOR Y ACCESORIOS CON PROTECTOR DE TECLADO, APLE TIPO MAC BOOK,  COLOR METALICO, NO SERIE:C1MPN1ELG940</t>
  </si>
  <si>
    <t>CULTURA</t>
  </si>
  <si>
    <t>1 ESCITORIO MODULAR EN LA 1.20*50*70 CON DOS CAJONES</t>
  </si>
  <si>
    <t xml:space="preserve">2 MODULO DE TRABAJO PARA CUATRO USUARIOS </t>
  </si>
  <si>
    <t>CAMIONETA JEEP LIBERTY MOTOR: HECHO EN USA PLACAS: HKU9271 No. ECON: 001 COLOR AZUL ACERO EQUIPADA 2002 NS: 1J4GL48K32W364300</t>
  </si>
  <si>
    <t>CAMIONETA FORD EDGE LIMITED 5 PUERTAS MODELO 2002 COLOR NEGRO</t>
  </si>
  <si>
    <t>AUTOMOVIL NISSAN TIPO: TSURU GS1 T/M EQP MOTOR: GA16-720996W PLACAS: HLG3642 No. ECON: 004 COLOR ROJO 2007 NS:3N1EB31S77K35010491</t>
  </si>
  <si>
    <t>CAMIONETA CHRYSLER SLT 4X2 COLOR ROJO 2007 NS:3N6DD12S67K032767</t>
  </si>
  <si>
    <t>AUTOMOVIL NISSAN TIPO: TSURU GS1 T/M EQP  MOTOR: GA16-720183W PLACAS:HLG3615 No. ECON: 002 COLOR CAPUCCINO 2007 NS:3N1EB31S47K349878</t>
  </si>
  <si>
    <t>JETTA ROJO SPICE MOD. 2010 NS: 3VWRV09M1AM018338</t>
  </si>
  <si>
    <t>JETTA EUROPA BLANCO  CVE. VEHICULAR 0050549 2010 NS:3VWRV09M49M624003</t>
  </si>
  <si>
    <t>AUTOMOVIL FORD FOCUS MOD: 2000  MOTOR: HECHO EN USA PLACAS: HKW6565 No. ECON: 005 COLOR AZUL MARINO NS:1FABP33P6YW325216</t>
  </si>
  <si>
    <t>JETTA ROJO SALSA MOD. 2010 NS:3VWRV09M7AM006744</t>
  </si>
  <si>
    <t>CAMION DE BOMBEROS (VERDE) IDENT-06VF197359 Mod. 1992 Marca: SPARTAN SMEAL.</t>
  </si>
  <si>
    <t>CAMION FORD BOMBEROS MOD: 1980  MOTOR: S/N PLACAS:1960 No. ECON: 01 COLOR BLANCO NS:CPOPVJD9939</t>
  </si>
  <si>
    <t>CAMIONETA  DODGE AMBULANCIA VAN 1500 MOD: 2001  MOTOR: HECHO EN USA PLACAS: 1590 No. ECON: 01  COLOR BLANCO NS:2B7HB11X61K501506</t>
  </si>
  <si>
    <t>CAMIONETA FORD AMBULANCIA TIPO II MOD: 1999  MOTOR: HECHO EN USA PLACAS: S/P No. ECON: 02 COLOR BLANCO NS:1FDSS34F0XHA44607</t>
  </si>
  <si>
    <t>AMBULANCIA NETWORK D09 Mod. 2010 Serie FORD TRANSITO NS:WFORS4H58AJA64369</t>
  </si>
  <si>
    <t>AMBULANCIA FORD 693 MOD. 2009, NS:1FTNE14458DA34869</t>
  </si>
  <si>
    <t>EQUIPAMIENTO PARA AMBULANCIA NUEVA (MAT PC ET AMB 03) DE UNA AMBULANCIA MARCA FORD</t>
  </si>
  <si>
    <t>JETTA EUROPA ROJO SPICE   CVE. VEHICULAR 0050550 2009 NS:3VWRV09M39M611694</t>
  </si>
  <si>
    <t>AUTOMOVIL  NISSAN   TSURU GS1 T/M EQP  MOTOR: GA16-719894W PLACAS: HLG3627 No. ECON: 003 COLOR SUNRED 2007 NS: 3N1EB31S97K349763</t>
  </si>
  <si>
    <t>CAMIONETA FORD RANGER PICK UP MOD: 1996 SERIE: 1FTCR10A4TPA68119 MOTOR: S/N PLACAS: S/P No. ECON: 024 COLOR BLANCO NS:IFTCR10A4TPA68119</t>
  </si>
  <si>
    <t>CAMIONETA FORD RANGER SUPERCAB XL MOD: 2001  MOTOR: HECHO EN USA PLACAS: HR67992 No. ECON: 043 COLOR ARENA NS:1FTYR14U61PA45576</t>
  </si>
  <si>
    <t>CAMIONETA CHEVROLET PICK UP SILVERADO MOD: 1991  MOTOR: HECHO EN USA PLACAS: HR67989 No. ECON: 034 COLOR  VINO NS:1GCDC14K3MZ122993</t>
  </si>
  <si>
    <t>CAMIONETA DODGE PICK UP MOD: 1986 SERIE: L627748 MOTOR: 104668 PLACAS:HR68056 No. ECON: 022 COLOR BLANCO NS:L627748</t>
  </si>
  <si>
    <t>CAMIONETA NISSAN MOD: 2007 TIPO PICK UP 2.4  MOTOR: KA24-346809A PLACAS:HS30914 No. ECON: 011 COLOR ROJO NS:3N6DD12S67K032767</t>
  </si>
  <si>
    <t>CAMIONETA DODGE PICK UP MOD: 1998  MOTOR: HECHO EN MEXICO PLACAS: 1271 No. ECON: 05 COLOR BLANCO NS:3B7HC16X7WM207768</t>
  </si>
  <si>
    <t>CAMIONETA CHEVROLET GRUA MOD:1987  PLACAS: 1957 No. ECON:07 COLOR BLANCO NS:3CEC2016HM102401</t>
  </si>
  <si>
    <t>CAMIONETA DODGE RAM MOD:1994  MOTOR: HECHO EN USA PLACAS:1958 No. ECON: 08 COLOR BLANCO NS:1B7HC16Z7RS654310</t>
  </si>
  <si>
    <t>CAMIONETA NISSAN  MOD: 2007 TIPO: PICK UP 2.4  MOTOR:KA24-343624A PLACAS: S/P No. ECON: 011 COLOR BLANCO POLAR NS:3N6DD12S97K030172</t>
  </si>
  <si>
    <t>CAMIONETA NISSAN MOD: 2007 TIPO PICK UP 2.4  MOTOR: KA24-343233A PLACAS: S/P No. ECON: 012 COLOR BLANCO POLAR NS:3N6DD12S37K030085</t>
  </si>
  <si>
    <t>JETTA EUROPA PLATA REFLES CVE. VEHICULAR 0050549 2009 NS:3VWRV09M99M62291</t>
  </si>
  <si>
    <t>CAMIONETA FORD F-350 XL SERIE:  MOTOR: K20519 PLACAS: HR67990 No. ECON: 003 COLOR BLANCO NS:AC3JMS43690</t>
  </si>
  <si>
    <t>CAMIONETA FORD TIPO F-450 DIESEL CAT MODELO 2005</t>
  </si>
  <si>
    <t>BICICLETA ACTIVE</t>
  </si>
  <si>
    <t>BICICLETA FIJA</t>
  </si>
  <si>
    <t>BICICLETAS</t>
  </si>
  <si>
    <t>CAMIONETA CUSTOM  1987 MOTOR: HM1O2401 PLACAS: HN40031 No. ECON: 10 COLOR BLANCO NS:3GCEC20TCHM102401</t>
  </si>
  <si>
    <t>MOTOCICLETA HONDA NEGRA</t>
  </si>
  <si>
    <t>4 UNIDADES ´PARA PATRULLAS HILUX PICK UP DOBLE CABINA</t>
  </si>
  <si>
    <t>APISONADORA PLACAS: S/P No. ECON: 025 COLOR GRIS INGERSOLL MODELO DA-50 NS:6245S</t>
  </si>
  <si>
    <t>PAYLOADER  CATERPILLAR 966  S/N: 76J12471</t>
  </si>
  <si>
    <t>CAJAS COMPACTADORAS</t>
  </si>
  <si>
    <t>MOTOCONFORMADORA   CHAMPION 740 A SERIE V 1999</t>
  </si>
  <si>
    <t>CARGADOR FROTAL CATERPILAR MOD. 1998 950 G</t>
  </si>
  <si>
    <t>CAMION FREGHTLINER FL 80 TIPO PIPA MOD: 1999   MOTOR: 71140 PLACAS:HR67829 No. ECON: 026 COLOR BLANCO NS:3ALZJBB2YDG54178</t>
  </si>
  <si>
    <t>AMBULANCIA</t>
  </si>
  <si>
    <t xml:space="preserve">T.S. SILVIA LAURA SÁNCHEZ TOVAR </t>
  </si>
  <si>
    <t>ING. RAÚL LÓPEZ RAMÍREZ</t>
  </si>
  <si>
    <t xml:space="preserve">          T.S.U. NATALIA TOVAR CRISOSTOMO</t>
  </si>
  <si>
    <t>TERRENO</t>
  </si>
  <si>
    <t>EQUIPO E INSTRUMENTAL MÉDICO</t>
  </si>
  <si>
    <t>EQUIPO DE DEFENSA Y SEGURIDAD</t>
  </si>
  <si>
    <t>CAMILLAS</t>
  </si>
  <si>
    <t>TANQUE DE OXIGENO</t>
  </si>
  <si>
    <t>INMOBILIZADORES Y FEDÚLAS</t>
  </si>
  <si>
    <t>FLUJOMETROS</t>
  </si>
  <si>
    <t>AIRE ACONDICIONADO</t>
  </si>
  <si>
    <t>RADIOS Y ACCESORIOS</t>
  </si>
  <si>
    <t>CASCOS ANTOMOTIN</t>
  </si>
  <si>
    <t>ESCUDOS ANTIMOTIN</t>
  </si>
  <si>
    <t>CHALECOS ANTIBALAS</t>
  </si>
  <si>
    <t>EQUIPO DE DEFENSA</t>
  </si>
  <si>
    <t>SOFTWARE</t>
  </si>
  <si>
    <t>PAQUETE COI</t>
  </si>
  <si>
    <t>PAQUETE NOI</t>
  </si>
  <si>
    <t>PAQUETE PRECIOS UNITARIIOS</t>
  </si>
  <si>
    <t>PAQUETE OPUS</t>
  </si>
  <si>
    <t>LICENCIA OFFICE 2003</t>
  </si>
  <si>
    <t>NORTON ANTIVIRUS</t>
  </si>
  <si>
    <t>SISTEMA ASPEL COI 5.0</t>
  </si>
  <si>
    <t>SISTEMA PARA COBRO PREDIO</t>
  </si>
  <si>
    <t>PAQUETE NOI 5.0</t>
  </si>
  <si>
    <t xml:space="preserve">                     TESORERO MUNICIPAL. </t>
  </si>
  <si>
    <t xml:space="preserve">              PRESIDENTE MUNICIPAL</t>
  </si>
  <si>
    <t xml:space="preserve">                   PRESIDENTE MUNICIPAL</t>
  </si>
  <si>
    <t xml:space="preserve">               PRESIDENTE MUNICIPAL</t>
  </si>
  <si>
    <t>FECHA: 31/12/2017</t>
  </si>
  <si>
    <t>LIBRERO COLOR MADERA</t>
  </si>
  <si>
    <t>COMPRA</t>
  </si>
  <si>
    <t>EN USO</t>
  </si>
  <si>
    <t>CAMARA FOTOGRAFICA MARCA CANNON</t>
  </si>
  <si>
    <t>MAMPARA MUSEOGRAFICA DE USB</t>
  </si>
  <si>
    <t>DIRECCION DE CULTURA Y DERECHOS HUMANOS</t>
  </si>
  <si>
    <t>SUMINISTRO DE INT. DE SISTEMA DE MANPARA C</t>
  </si>
  <si>
    <t>SUMINISTRO DE INT. DE SISTEMA DE MANPARA A Y B</t>
  </si>
  <si>
    <t>BASE MUSEOGRAFICA</t>
  </si>
  <si>
    <t>LIBRERO , MESA Y BANCOS</t>
  </si>
  <si>
    <t>14 PZAS. TAPA FRONTAL CRISTAL, 3 PZAS CAPELO MUSEOGRAFICA A 5 CARAS CRISTAL</t>
  </si>
  <si>
    <t>30 SILLAS PLEGABLES</t>
  </si>
  <si>
    <t xml:space="preserve">DESARROLLO SOCIAL </t>
  </si>
  <si>
    <t>65 CUADROS EN TELA DE ALGODÓN</t>
  </si>
  <si>
    <t>IMPRESORA HP LASER PROM201</t>
  </si>
  <si>
    <t>IMPRESORA MULTIFUNCIONAL EPSON 1355</t>
  </si>
  <si>
    <t>PLANEACIÒN, GESTIÒN Y DESARROLLO</t>
  </si>
  <si>
    <t>IMPRESORA EPSON MOD. L365</t>
  </si>
  <si>
    <t>LAP TOP TOSHIBA</t>
  </si>
  <si>
    <t>SERVICIOS PÙBLICOS</t>
  </si>
  <si>
    <t>IMPRESORA EPSON L555</t>
  </si>
  <si>
    <t>SINDICATURA</t>
  </si>
  <si>
    <t>IMPRESORA MULTIFUNCIONAL BROTHER MCF</t>
  </si>
  <si>
    <t>COMPUTADORA ALL IN ONE 18,5", TECLADO Y MAUSE</t>
  </si>
  <si>
    <t>MICROFONO AUDIOBAN</t>
  </si>
  <si>
    <t>COMPUTADORA ALL IN ONE GB, TECLADO Y MAUSE</t>
  </si>
  <si>
    <t>CONTRALORÌA MUNICIPAL</t>
  </si>
  <si>
    <t>JUEZ CONCILIADOR</t>
  </si>
  <si>
    <t>AUDIFONOS PROFESIONALES DE ESTUDIO</t>
  </si>
  <si>
    <t>DISCO DURO EXTERNO DE 1TB ULTRA SLIM USB</t>
  </si>
  <si>
    <t>DISCO DURO 1TB PORTABLE USB 3,0 SLIM</t>
  </si>
  <si>
    <t>IMPRESORA MULTIFUNCIONAL BROTHER JS 485</t>
  </si>
  <si>
    <t>REGULADOR SOLA BASIC 300VA 120 VOLTS 10A</t>
  </si>
  <si>
    <t>IMPRESORA HP LASER JETPRO M 20DW</t>
  </si>
  <si>
    <t>CENTRAL DE TELEFONO INALAMBRICO</t>
  </si>
  <si>
    <t>TOSHIBA 2TB</t>
  </si>
  <si>
    <t xml:space="preserve">          SECRETARIO MUNICIPAL</t>
  </si>
  <si>
    <t xml:space="preserve">                    TESORERO MUNICIPAL. </t>
  </si>
  <si>
    <t xml:space="preserve">               T.S.U. NATALIA TOVAR CRISOSTOMO</t>
  </si>
  <si>
    <t>VIDEO CAMARA CANNON</t>
  </si>
  <si>
    <t>6 RADIOS PORTATIL, EPC 150V2 ANTENA, AUDIFONOTXPRO MOTOROLA , SERV, INST, DE FRECUENCIA</t>
  </si>
  <si>
    <t>SEGURIDAD PUBLICA Y TRANSITO</t>
  </si>
  <si>
    <t>COMPUTADORA LENOVO ALL IN ONE SNCS01582942, MULTIFUNCIONAL EPSON TINTA CONTINUA SN VGNK336916</t>
  </si>
  <si>
    <t>DIRECION DE CULTURA Y DERECHOS HUMANOS</t>
  </si>
  <si>
    <t>CAMARA SONY CYDER SHOT 16.1 MPX ZOOM OPTICO DE 8X CON DECTECTOR DE ROSTROS Y PANTALLA 2.7CON CARGADOR, MEMORIA Y PILA</t>
  </si>
  <si>
    <t xml:space="preserve">CAMARA FOTOGRAFICA CANNON ELPH 160 16MPX DE 10X CON CARGADOR, PILA Y MEMORIA </t>
  </si>
  <si>
    <t>CAMARA CANNON ELPH 360 CON ZOOM 10X SISTEMA WIFI</t>
  </si>
  <si>
    <t>CAMARA FOTOGRAFICA CYBERSHOT W800 20MPX CON ZOOM DE 10X SISTEMA WIFI Y CONECCION  NUBE</t>
  </si>
  <si>
    <t>ECOLOGIA Y MEDIO AMBIENTE</t>
  </si>
  <si>
    <t>ESCRITORIO SECRETARIAL EN MELANINA DE 16MM CON DOS CAJONES, SILLON EJECUTIVO VIENA, 5 SILLAS DE VISITA TUBULAR COLOR NECRO</t>
  </si>
  <si>
    <t>SILLON EJECUTIVO MODELO 24504 COLOR NEGRO Y SILLA DE VISITA TUBULAR EN TELA COLOR NEGRO</t>
  </si>
  <si>
    <t>SILLA DE VISITA CON ESTRUCTURA TUBULAR TAPIZADA EN TELA NEGRA</t>
  </si>
  <si>
    <t>ARCHIVERO METALICO DE USO RUDO 4 CAJONES COLOR NEGRO</t>
  </si>
  <si>
    <t>CONTRALORIA MUNICIAL</t>
  </si>
  <si>
    <t>SILLON EJECUTIVO MODELO 604059</t>
  </si>
  <si>
    <t>OFICIAL MAYOR</t>
  </si>
  <si>
    <t>IMPRESORA MULTIFUNCIONAL EPSON COPIADORA FAX ESCANER 33PPM NEGRO</t>
  </si>
  <si>
    <t>RELOJ CHECADOR ZKTECOX629 TARJETA DE INTERNET</t>
  </si>
  <si>
    <t xml:space="preserve">LAPTOP HACER ASPIRE ESI 57189SM 15.6 PULGADAS INTEL CORE 2.0 GHZ 4GB 1TB WINDOWS 10 </t>
  </si>
  <si>
    <t>IMPRESORA MULTIFUNCIONAL L575 ECOTANK S/N W98Y045988</t>
  </si>
  <si>
    <t>IMPRESORA EPSON L575 MULTIFUNCIONAL ECOTANK 33PPM NEGRO 15PPM COLOR</t>
  </si>
  <si>
    <t>IMPRESORA EPSON L575 ECOTANK NO BREAK CON REGULADOR INTEGRADO</t>
  </si>
  <si>
    <t>IMPRESORA EPSON MULTIFUNCIONAL L575 USB WIFI ETHERNET 33PPM NEGRO 15PPM COLOR COPIADORA IMPRESORA Y ESCANER</t>
  </si>
  <si>
    <t>NO BREAK CON REGULADOR INTEGRADO 100 VA 50 MIN DE RESPALDO 8 CONTACTOS Y ARMASON METALICO</t>
  </si>
  <si>
    <t>IMPRESORA BROTHER J485FAX ESCANER CON ALIMENTADOR DE HOJAS Y SISTEMA DUPLEX</t>
  </si>
  <si>
    <t xml:space="preserve">OFICIAL MAYOR </t>
  </si>
  <si>
    <t>LAPTOP DELL INTEL CORE I5 8GB MEMORIA RAM DISCO  DURO DE 1TB</t>
  </si>
  <si>
    <t>COMPUTADORA DE ESCRITORIO AIO LENOVO INTEL  CORE I3 4GB DE MEMORIA DISCO DURO</t>
  </si>
  <si>
    <t>LAPTOP DELL INTEL CORE I7 MODELO 78G36 6200 U 8GB MEMORIA RAM Y 1TB DE DISCO DURO S/N 37GRR72</t>
  </si>
  <si>
    <t>TRANSPARENCIA MUNICIPAL</t>
  </si>
  <si>
    <t xml:space="preserve">COMPUTADORA LENOVO AIO CELERON PANTALLA DE 19.5 PROCESADOR DE 2.1 GHZ </t>
  </si>
  <si>
    <t xml:space="preserve">           SECRETARIO MUNICIPAL</t>
  </si>
  <si>
    <t>IMPRESORA EPSON L575</t>
  </si>
  <si>
    <t>COMPUTADORA LENOVO ALL IN ONE C40-30 4 GB DE MEMORIA RAM 1 TB EN DISCO DURO WINDOWS 10 INTEL CORE I3 S/N P901HYFS</t>
  </si>
  <si>
    <t>NO BREAK CON REGULADOR INTEGRADO 100 VA 50 MIN DE RESPALDO 8 CONTACTOS SOLA BASIC</t>
  </si>
  <si>
    <t xml:space="preserve">             T.S.U. NATALIA TOVAR CRISOSTOMO</t>
  </si>
  <si>
    <t>HERRAMIENTAS Y MAQUINAS HERRAMIENTAS</t>
  </si>
  <si>
    <t>MOTOCIERRA 4.5 2.2 HP</t>
  </si>
  <si>
    <t>T.S.U. NATALIA TOVAR CRISOSTOMO</t>
  </si>
  <si>
    <t>ENFRIADOR DE AGUA COLOR BLANCO</t>
  </si>
  <si>
    <t>ESCRITORIO,ARCHIVERO Y SILLON EJECUTIVO</t>
  </si>
  <si>
    <t>ARCHIVERO METALICO 4 CAJONES</t>
  </si>
  <si>
    <t>ARCHIVERO MELANINA COLOR MAPLE 3 CAJONES</t>
  </si>
  <si>
    <t>LIBRERO CHOCOLATE</t>
  </si>
  <si>
    <t xml:space="preserve">ARCHIVERO MELANINA </t>
  </si>
  <si>
    <t>ANAQUEL DE PTR 5.7*2.8 CON 8 DIVICIONES</t>
  </si>
  <si>
    <t xml:space="preserve">ESCRITORIO DE TRABAJO HELLER </t>
  </si>
  <si>
    <t>SILLA SECRETARIAL BELFORT NEGRO</t>
  </si>
  <si>
    <t>SILLA EJECUTIVA OLMO NEGRA</t>
  </si>
  <si>
    <t>DESARROLLO URBANO Y ORDENAMIENTO TERRITORIAL</t>
  </si>
  <si>
    <t>ARCHIVERO 3 CAJONES CARTA MAPLE</t>
  </si>
  <si>
    <t>ESCRITORIO DE TRABAJO MINTON</t>
  </si>
  <si>
    <t>ESCRITORIO EN L SORA BLANCO</t>
  </si>
  <si>
    <t>MESA PLEGABLE PLASTICO 2.44MT</t>
  </si>
  <si>
    <t>TRITURADORA</t>
  </si>
  <si>
    <t>SILLA EJECUTIVA CALIGARI NEGRO</t>
  </si>
  <si>
    <t>CATASTRO MUNICPAL</t>
  </si>
  <si>
    <t>ESCRITORIO DE TRABAJO HELLER</t>
  </si>
  <si>
    <t>COMUNICACIÓN</t>
  </si>
  <si>
    <t>ARCHIVERO VERTICAL 4 GAVETAS</t>
  </si>
  <si>
    <t xml:space="preserve">INSTITUTO DE LA MUJER </t>
  </si>
  <si>
    <t>DESARROLLO ECONOMICO</t>
  </si>
  <si>
    <t>SILLA SECRETARIAL NEVEZ NEGRO</t>
  </si>
  <si>
    <t>ESCRITORIO DE TRABAJO OSLO</t>
  </si>
  <si>
    <t>ESCRITORIO DE TRABAJO HUTTON</t>
  </si>
  <si>
    <t>ESCRITORIO EN L EVANS MAPLE</t>
  </si>
  <si>
    <t>SILLA SECRETARIAL MAJOR</t>
  </si>
  <si>
    <t>LOTE DE 8 SILLAS APILABLE CAIRO</t>
  </si>
  <si>
    <t>SILLA SECRETARIAL LINCON NEGRO</t>
  </si>
  <si>
    <t>SILLON EJECUTIVO EN CROMO Y PIEL</t>
  </si>
  <si>
    <t>ARCHIVERO MELANINA 16MM 3 CAJONES</t>
  </si>
  <si>
    <t>MUEBLE DE MADERA DE PINO</t>
  </si>
  <si>
    <t xml:space="preserve">ESCRITORIO EN L MAPLE </t>
  </si>
  <si>
    <t>4 SILLAS DE VISITA DURAN NEGRO</t>
  </si>
  <si>
    <t>2 SILLAS DE VISITA DURAN NEGRO</t>
  </si>
  <si>
    <t>CATASTRO MUNICIPAL</t>
  </si>
  <si>
    <t>4 SILLAS EJECUTIVAS MILAN NEGRAS</t>
  </si>
  <si>
    <t>GRAND MASTER PRICE ESCRITORIO 3 PZAS</t>
  </si>
  <si>
    <t>GRAND MASTER PRICE CUB DE CRISTAL</t>
  </si>
  <si>
    <t>SILLON PARA OFICINA 800142</t>
  </si>
  <si>
    <t>ESCRITORIO HELLER MELANINA T CRISTAL</t>
  </si>
  <si>
    <t>ARCHIVERO MAPLE EN MELANINA</t>
  </si>
  <si>
    <t>5 SILLAS DE VISITA EN RESPALDO NEGRO</t>
  </si>
  <si>
    <t xml:space="preserve">LAPTOP </t>
  </si>
  <si>
    <t>2 ARCHIVEROS METALICOS CAL 18 NEGRO</t>
  </si>
  <si>
    <t xml:space="preserve">SILLON EJECUTIVO VINIPIEL </t>
  </si>
  <si>
    <t>LAPTOP HACER</t>
  </si>
  <si>
    <t>IMPRESORA EPSON</t>
  </si>
  <si>
    <t>IMPRESORA FOTOGRAFICA</t>
  </si>
  <si>
    <t xml:space="preserve">COMPUTADORA DE ESCRITORIO </t>
  </si>
  <si>
    <t>COMPUTADORA INTEL CERO HACER VERITON 4G DE MEMORIA RAM</t>
  </si>
  <si>
    <t xml:space="preserve">SEGURIDAD PUBLICA Y TRASITO </t>
  </si>
  <si>
    <t>COMPUTADORA ALL IN ONE CORE I3</t>
  </si>
  <si>
    <t>IMPRESORA DOBLE CARTA SISTEMA CONTINUO , BROTHER</t>
  </si>
  <si>
    <t>COMPUTADORA PORTATL INTEL CORE I5 INSPIRION</t>
  </si>
  <si>
    <t>IMPRESORA MULTIFUNCIONAL EPSON L475</t>
  </si>
  <si>
    <t>LAPTO DELL INSPIRION 15.6" DSIPLAY LED</t>
  </si>
  <si>
    <t>COMPUTADORA ALL IN ONE 4 GB DE MEMORIA , HP</t>
  </si>
  <si>
    <t>LAPTOP DELL INSPIRION 5000 INTEL CORE I5</t>
  </si>
  <si>
    <t>PROYECTOR EPSON H764A</t>
  </si>
  <si>
    <t>LAPTOP DELL 3567</t>
  </si>
  <si>
    <t>COMPUTADORA DE ESCRITORIO LENOVO BLANCO Y PLATA</t>
  </si>
  <si>
    <t>MULTIFUNCIONAL EPSON L395</t>
  </si>
  <si>
    <t>COMPUTADORA LENOVO DE ESCRITORIO AIO 310</t>
  </si>
  <si>
    <t>COMPUTADORA DE ESCRITORIO LENOVO  510-22</t>
  </si>
  <si>
    <t>COMPUTADORA DE ESCRITORIO LENOVO 510-22</t>
  </si>
  <si>
    <t xml:space="preserve">OBRAS PUBLICAS </t>
  </si>
  <si>
    <t>LAPTOP DELL I5567</t>
  </si>
  <si>
    <t>COMPUTADORA PORTATIL LENOVO IDEAPAD 310</t>
  </si>
  <si>
    <t>LAPTOP DELL INSPIRION 5578</t>
  </si>
  <si>
    <t>COMPUTADORA DELL INSPIRION 3647 INTEL</t>
  </si>
  <si>
    <t>MONITOR DE COMPUTADORA OPTIPLEX 19" PARA CPU DELL</t>
  </si>
  <si>
    <t xml:space="preserve">LAPTOP ASUS </t>
  </si>
  <si>
    <t>COMPUTADORA DE ESCRITORIO HP 20C-206LA</t>
  </si>
  <si>
    <t>PROYECTOR EPSON S27</t>
  </si>
  <si>
    <t>IMPRESORA BROTHER</t>
  </si>
  <si>
    <t>COMPUTADORA DE ESCRITORIO HP 24-G215LA</t>
  </si>
  <si>
    <t xml:space="preserve">COMPUTADORA DE ALTO RENDIMINETO SAMSUNG ARMADA </t>
  </si>
  <si>
    <t>IMPRESORA BROTHER EPSON L575</t>
  </si>
  <si>
    <t xml:space="preserve">PLANEACION Y GESTION </t>
  </si>
  <si>
    <t>LAPTOP DEL INSPIRIION SEPTIMA GENERACION</t>
  </si>
  <si>
    <t>200 SILLAS POLY</t>
  </si>
  <si>
    <t>CAMARA FOTOGRAFICA CANNON EOS7D</t>
  </si>
  <si>
    <t>CAMARA FOTOGRAFICA FUJIFILM JX660</t>
  </si>
  <si>
    <t>VIDEO CAMARA PRO HXRNX 100</t>
  </si>
  <si>
    <t>CAMARA DIGITAL NIKON D3400 LK</t>
  </si>
  <si>
    <t>VIDEO CAMARA SONY HANDYCAM CX 455</t>
  </si>
  <si>
    <t>2 MESAS DE ACERO INOXIDABLE</t>
  </si>
  <si>
    <t>ESTUFON DE ACERO INOXIDABLE</t>
  </si>
  <si>
    <t>RADIO PORTATIL DE LARGO ALCANCE STEREN</t>
  </si>
  <si>
    <t>20 RADIOS PORTATILES ANALOGOS MOTOROLA</t>
  </si>
  <si>
    <t>2 ANTENAS BASE MOTOROLA</t>
  </si>
  <si>
    <t>ANTIVIRUS KARSPERY 10 USUARIOS</t>
  </si>
  <si>
    <t>ANTIVIRUS KARSPERY  INTERNET SECURITY</t>
  </si>
  <si>
    <t>2 LONAS DE 10*15</t>
  </si>
  <si>
    <t>LONA DE 10*15</t>
  </si>
  <si>
    <t>ASPIRADORA RIGID COLOR ROJO CON NEGRO</t>
  </si>
  <si>
    <t>HIDROLAVADORA MIKELS</t>
  </si>
  <si>
    <t xml:space="preserve">BOMBA EVANS PRESURIZADA CON CONTROL ELECTRICO </t>
  </si>
  <si>
    <t>GATO PATIN, POLIPASTO, TORNILLO DE BANCO</t>
  </si>
  <si>
    <t>CARGADOR DE BATERIA SCHUMACHER</t>
  </si>
  <si>
    <t>DESATORNILLADOR BOSH PARA TABLA ROCA</t>
  </si>
  <si>
    <t>TALADRO BOSCH PROFECIONAL</t>
  </si>
  <si>
    <r>
      <t>TALADRO BOSCH 1/2</t>
    </r>
    <r>
      <rPr>
        <b/>
        <sz val="8"/>
        <rFont val="Arial"/>
        <family val="2"/>
      </rPr>
      <t>"</t>
    </r>
  </si>
  <si>
    <t>LONA DE 10*15 MT AZUL</t>
  </si>
  <si>
    <t>ESTACION TOTAL DIGITAL NIKON</t>
  </si>
  <si>
    <t>BOMBA TRUPER CON EQUIPO HIDRONEUMATICO 150L/T</t>
  </si>
  <si>
    <t>GENERADOR PORTATIL</t>
  </si>
  <si>
    <t>BASTON DE APLOMAR</t>
  </si>
  <si>
    <t>MUNICIPIO  DE:  ATOTONILCO DE TULA, HGO.</t>
  </si>
  <si>
    <t>AL 31 DE DICIEMBRE DE  2017</t>
  </si>
  <si>
    <t>AUTOMOVIL CHRYSLER DODGE CHARGUER  4PTAS IMPORTADO COLOR BLANCO PLACAS: HGF631A MODELO 2012 N/S:2C3CDXAT4CH238490 FAC:15110</t>
  </si>
  <si>
    <t>TOYOTA  4 PTAS TDR SPORT,ROJA MODELO 2014 PLACAS:HJ1251E N/S: 3TMJU4GN1EM168400 FAC: 16828</t>
  </si>
  <si>
    <t>TOYOTA  4 PTAS TDR SPORT,GRIS MODELO 2014 PLACAS: HH8296E N/S: 3TMJU4GN2EM159690 FAC: 16829</t>
  </si>
  <si>
    <t xml:space="preserve">                   TESORERO MUNICIPAL. </t>
  </si>
  <si>
    <t xml:space="preserve">       ING. RAÚL LÓPEZ RAMÍREZ</t>
  </si>
  <si>
    <t xml:space="preserve">                      TESORERO MUNICIPAL. </t>
  </si>
  <si>
    <t xml:space="preserve">          PRESIDENTE MUNICIPAL</t>
  </si>
  <si>
    <t xml:space="preserve">   ING. RAÚL LÓPEZ RAMÍREZ</t>
  </si>
  <si>
    <t xml:space="preserve">         PRESIDENTE MUNICIPAL</t>
  </si>
  <si>
    <t xml:space="preserve">      PRESIDENTE MUNICIPAL</t>
  </si>
  <si>
    <t xml:space="preserve">      T.S.U. NATALIA TOVAR CRISOSTOMO</t>
  </si>
  <si>
    <t xml:space="preserve">            PRESIDENTE MUNICIPAL</t>
  </si>
  <si>
    <t xml:space="preserve">                       TESORERO MUNICIPAL. </t>
  </si>
  <si>
    <t xml:space="preserve">           PRESIDENTE MUNICIPAL</t>
  </si>
  <si>
    <t xml:space="preserve">     ING. RAÚL LÓPEZ RAMÍREZ</t>
  </si>
  <si>
    <t xml:space="preserve">  T.S.U. NATALIA TOVAR CRISOSTOMO</t>
  </si>
  <si>
    <t xml:space="preserve">                        TESORERO MUNICIPAL. </t>
  </si>
  <si>
    <t>T.S. SILVIA LAURA SANCHEZ TOVAR</t>
  </si>
  <si>
    <t xml:space="preserve">          SINDICO  PROCURADOR</t>
  </si>
  <si>
    <t xml:space="preserve">                          TESORERO MUNICIPAL. </t>
  </si>
  <si>
    <t>TS. SILVIA LAURA SANCHEZ TOVAR</t>
  </si>
  <si>
    <t xml:space="preserve">        SINDICO PROCURADOR</t>
  </si>
  <si>
    <t xml:space="preserve">                     SECRETARIO MUNICIPAL</t>
  </si>
  <si>
    <t xml:space="preserve">                        SECRETARIO MUNICIPAL</t>
  </si>
  <si>
    <t xml:space="preserve">  TESORERO MUNICIPAL. </t>
  </si>
  <si>
    <t xml:space="preserve">          SINDICO PROCURADOR</t>
  </si>
  <si>
    <t xml:space="preserve">             PRESIDENTE MUNICIPAL</t>
  </si>
  <si>
    <t xml:space="preserve">                  PRESIDENTE MUNICIPAL</t>
  </si>
  <si>
    <t xml:space="preserve">     T.S. SILVIA LAURA SÁNCHEZ TOVAR </t>
  </si>
  <si>
    <t>MUNICIPIO  DE: , ATOTONILCO DE TULA HGO.</t>
  </si>
  <si>
    <t xml:space="preserve">                           TESORERO MUNICIPAL. </t>
  </si>
  <si>
    <t xml:space="preserve"> T.S.U. NATALIA TOVAR CRISOSTOMO</t>
  </si>
  <si>
    <t xml:space="preserve">                         TESORERO MUNICIPAL. </t>
  </si>
  <si>
    <t xml:space="preserve">                               TESORERO MUNICIPAL. </t>
  </si>
  <si>
    <t xml:space="preserve">                            TESORERO MUNICIPAL. </t>
  </si>
  <si>
    <t xml:space="preserve">     T.S.U. NATALIA TOVAR CRISOSTOMO</t>
  </si>
  <si>
    <t xml:space="preserve">      T.S. SILVIA LAURA SÁNCHEZ TOVAR </t>
  </si>
  <si>
    <t xml:space="preserve">                                    PRESIDENTE MUNICIPAL</t>
  </si>
  <si>
    <t xml:space="preserve">         SECRETARIO MUNICIPAL</t>
  </si>
  <si>
    <t xml:space="preserve">                      TESORERA MUNICIPAL. </t>
  </si>
  <si>
    <t xml:space="preserve">                                   ING. RAÚL LÓPEZ RAMÍREZ</t>
  </si>
  <si>
    <t xml:space="preserve">                              PRESIDENTE MUNICIPAL</t>
  </si>
  <si>
    <t xml:space="preserve">                            ING. RAÚL LÓPEZ RAMÍREZ</t>
  </si>
  <si>
    <t xml:space="preserve">                  ING.RAÚL LÓPEZ RAMÍREZ</t>
  </si>
  <si>
    <t xml:space="preserve">           ING.RAÚL LÓPEZ RAMÍREZ</t>
  </si>
  <si>
    <t xml:space="preserve">                         PRESIDENTE MUNICIPAL</t>
  </si>
  <si>
    <t xml:space="preserve">                               SECRETARIO MUNICIPAL</t>
  </si>
  <si>
    <t xml:space="preserve">                         SECRETARIO MUNICIPAL</t>
  </si>
  <si>
    <t xml:space="preserve">                            SECRETARIO MUNICIPAL</t>
  </si>
  <si>
    <t xml:space="preserve">                             SECRETARIO MUNICIPAL</t>
  </si>
  <si>
    <t xml:space="preserve">         ING. RAÚL LÓPEZ RAMÍREZ</t>
  </si>
  <si>
    <t xml:space="preserve">        ING. RAÚL LÓPEZ RAMÍREZ</t>
  </si>
  <si>
    <t xml:space="preserve">                SECRETARIO MUNICIPAL</t>
  </si>
  <si>
    <t xml:space="preserve">          ING. RAÚL LÓPEZ RAMÍREZ</t>
  </si>
  <si>
    <t xml:space="preserve">                PRESIDENTE MUNICIPAL</t>
  </si>
  <si>
    <t xml:space="preserve">      ING. RAÚL LÓPEZ RAMÍREZ</t>
  </si>
  <si>
    <t xml:space="preserve"> SECRETARIO MUNICIPAL</t>
  </si>
  <si>
    <t>NIVELADORA MARCA CATERPILLAR, MODELO,163H,N/S:5AK00191, AÑO:1999.</t>
  </si>
  <si>
    <t xml:space="preserve">               TESORERO MUNICIPAL. </t>
  </si>
  <si>
    <t>MONITOR DESFIBRILIZADOR ZOLL M SERIES CON PALETAS Y CABLES EKG</t>
  </si>
  <si>
    <t>VENTILADOR AUTOMATICO AUTOVENT 3000</t>
  </si>
  <si>
    <t>BOMBA DE INFUSION DE DOBLE CANAL CON BATERIA DE RESPALDO PLUM A</t>
  </si>
  <si>
    <t>CARRITO DE BASURA DE ACERO COLOR NARANJA</t>
  </si>
  <si>
    <t>CULTURA, TURISMO Y DERECHOS HUMANOS</t>
  </si>
  <si>
    <t>ESCRITORIO DE TRABAJO PRESIDENCIAL</t>
  </si>
  <si>
    <t xml:space="preserve">SILLA EJECUTVA SORIA CAFE </t>
  </si>
  <si>
    <t>ARCHIVERO</t>
  </si>
  <si>
    <t>DIRECCION DE CATASTRO MUNICIPAL</t>
  </si>
  <si>
    <t>ROTAFOLIO LUXOR ELEGANCE MOVIL COLOR NEGRO.</t>
  </si>
  <si>
    <t>ESCRITORIO EJECUTIVO RED TOP COLOR BLANCO.</t>
  </si>
  <si>
    <t>FABRICACION DE ANAQUEL DE PTR 1 1/2.</t>
  </si>
  <si>
    <t>TESORERÍA</t>
  </si>
  <si>
    <t>COMPUTADORA DE ESCRITORIO</t>
  </si>
  <si>
    <t>DEPORTES Y RECREACIÓN</t>
  </si>
  <si>
    <t>LAPTOP</t>
  </si>
  <si>
    <t xml:space="preserve">CULTURA,TURISMO Y DERECHOS HUMANOS </t>
  </si>
  <si>
    <t>IMPRESORA</t>
  </si>
  <si>
    <t>TRANSPARENCIA</t>
  </si>
  <si>
    <t>ESCANER</t>
  </si>
  <si>
    <t>PRESIDENCIA MUNICPAL</t>
  </si>
  <si>
    <t>IPHONE X PLATA</t>
  </si>
  <si>
    <t>AUDIFONOS AIRPODS-BES</t>
  </si>
  <si>
    <t>SISTEMA DIF MUNICIPAL</t>
  </si>
  <si>
    <t xml:space="preserve">COMUNICACIÓN SOCIAL </t>
  </si>
  <si>
    <t>ADQUISICIONES</t>
  </si>
  <si>
    <t>REGISTRO DEL ESTADO FAMIIAR</t>
  </si>
  <si>
    <t>MULTIFUNCIONAL</t>
  </si>
  <si>
    <t>1907/2018</t>
  </si>
  <si>
    <t>ESTACION TOTAL MODELO C5 CON PRECISION  ANGULAR DE 1</t>
  </si>
  <si>
    <t>NIVEL AUTOMATICO MCA. SPECTRA PRECISION MODELO AL24M.</t>
  </si>
  <si>
    <t>COMPUTADORA ENSAMBLADA</t>
  </si>
  <si>
    <t>BIBLIOTECA PROF. JESUS ROMERO FLORES</t>
  </si>
  <si>
    <t>BIBLIOTECA SOR JUANA INES DE LA CRUZ</t>
  </si>
  <si>
    <t>BIBLIOTECA OCTAVIO PAZ</t>
  </si>
  <si>
    <t>BIBLIOTECA LIC. BENITO JUAREZ GARCIA</t>
  </si>
  <si>
    <t>CAMARA GOPRO</t>
  </si>
  <si>
    <t>EMISIÓN DE CARTILLAS</t>
  </si>
  <si>
    <t>CAJA FUERTE</t>
  </si>
  <si>
    <t>PAQUETE DE 26 TABLONES DE FIBRA DE VIDRIO</t>
  </si>
  <si>
    <t>UTENSILIOS PARA EL SERVICIO DE ALIMENTACION</t>
  </si>
  <si>
    <t>BOCINA</t>
  </si>
  <si>
    <t>REFRIGERADOR</t>
  </si>
  <si>
    <t>HORNO DE MICROONDAS</t>
  </si>
  <si>
    <t>PANTALLA DE 150" COLOR BLANCO</t>
  </si>
  <si>
    <t>PROYECTOR LED</t>
  </si>
  <si>
    <t>CAMARA DIGITAL</t>
  </si>
  <si>
    <t>MOBILIARIO Y EQUIPO DE ADMINISTRACION</t>
  </si>
  <si>
    <t>PAQUETE DE 10 MESAS PLEGABLES</t>
  </si>
  <si>
    <t>PAQUETE DE 100 SILLAS APILABLES PRIMARIA</t>
  </si>
  <si>
    <t>PAQUETE DE 12 MESAS PLEGABLES</t>
  </si>
  <si>
    <t>PAQUETE DE 120 SILLAS APILABLES PRIMARIA</t>
  </si>
  <si>
    <t>DIRECCIÓN DE CATASTRO MUNICIPAL</t>
  </si>
  <si>
    <t>MAQUINARIA, OTROS EQUIPOS Y HERRAMIENTAS</t>
  </si>
  <si>
    <t>CATERPILLAR NIVELADORA USADA AÑO 1999 MODELO 162H</t>
  </si>
  <si>
    <t>RADIO PORTATL</t>
  </si>
  <si>
    <t>RADIO BASE</t>
  </si>
  <si>
    <t>ANTENA G6VN</t>
  </si>
  <si>
    <t>MOTOSIERRA TOLLCRAFT 47"</t>
  </si>
  <si>
    <t>DESBROZADORA CURVO FULLCRANK RYOBI.</t>
  </si>
  <si>
    <t>DESBROZADORA GAS C/DISCOF FULL CRANK R</t>
  </si>
  <si>
    <t>PODADORA AUTOPROPULSABLE TORO.</t>
  </si>
  <si>
    <t>DESBROSADORA A GASOLINA URREA.</t>
  </si>
  <si>
    <t xml:space="preserve">ESTACION TOTAL MARCA SOKKIA </t>
  </si>
  <si>
    <t>EQUIPO DE BOMBEO</t>
  </si>
  <si>
    <t>ARRANCADOR</t>
  </si>
  <si>
    <t>PLACA SOPORTE 3"</t>
  </si>
  <si>
    <t xml:space="preserve">LONA DE REFORZADA DE 12X17 M </t>
  </si>
  <si>
    <t>LONA DE REFORZADA DE 12X17 M SURTEK</t>
  </si>
  <si>
    <t>MOBILIARIO Y EQUIPO EDUCACIONAL Y RECREATIVO</t>
  </si>
  <si>
    <t>ANAQUEL DE 2.70X1.75X0,40</t>
  </si>
  <si>
    <t>MUEBLE NEGRO TIPO LIBRERO</t>
  </si>
  <si>
    <t>DIRECTORIO INFORMATIVO 1,20X6,00M</t>
  </si>
  <si>
    <t>DIRECTORIO INFORMATIVO 1,20X2,50M</t>
  </si>
  <si>
    <t xml:space="preserve">SILLA EJECUTIVA NEGRA </t>
  </si>
  <si>
    <t>ARCHIVERO 4 GAVETAS METALICO</t>
  </si>
  <si>
    <t>CAFETERA ELECTRONICA PROGRAMABLE DE 2 GRUPOS</t>
  </si>
  <si>
    <t>REFRIGERADOR VERTICAL</t>
  </si>
  <si>
    <t>CONGELADOR TIPO HORIZONTAL</t>
  </si>
  <si>
    <t>COMPUTADORA AIO DELL INSPIRON DE ESCRITORIO</t>
  </si>
  <si>
    <t xml:space="preserve">JUZGADO CONCILIADOR </t>
  </si>
  <si>
    <t>ESCANER XEROX</t>
  </si>
  <si>
    <t>COMPUTADORA DE ESCRITRIO</t>
  </si>
  <si>
    <t>KIT RADIO MOTOROLA</t>
  </si>
  <si>
    <t>KIT DE RADIOS</t>
  </si>
  <si>
    <t>IMPRESORA MULTIFUNCIONAL</t>
  </si>
  <si>
    <t>COMPUTADORA AIO DE ESCRITORIO</t>
  </si>
  <si>
    <t>PANTALLA DE 43"</t>
  </si>
  <si>
    <t>MOTOSIERRA CON BARRA DE 36"</t>
  </si>
  <si>
    <t>DESARROLLO URBANO</t>
  </si>
  <si>
    <t>CATASTRO</t>
  </si>
  <si>
    <t>FECHA: 31/12/2018</t>
  </si>
  <si>
    <t xml:space="preserve">     LIC. JOSÉ ADOLFO  GARCÍA LEÓN</t>
  </si>
  <si>
    <t xml:space="preserve">                   LIC. JOSÉ ADOLFO  GARCÍA LEÓN </t>
  </si>
  <si>
    <t xml:space="preserve">           LIC. JOSÉ ADOLFO  GARCÍA LEÓN</t>
  </si>
  <si>
    <t xml:space="preserve">            LIC. JOSÉ ADOLFO  GARCÍA LEÓN</t>
  </si>
  <si>
    <t xml:space="preserve">          LIC. JOSÉ ADOLFO  GARCÍA LEÓN </t>
  </si>
  <si>
    <t xml:space="preserve">              LIC. JOSÉ ADOLFO  GARCÍA LEÓN </t>
  </si>
  <si>
    <t xml:space="preserve">          LIC. JOSÉ ADOLFO  GARCÍA LEÓN</t>
  </si>
  <si>
    <t>LIC. JOSÉ ADOLFO  GARCÍA LEÓN</t>
  </si>
  <si>
    <t xml:space="preserve">                                T.S.U. NATALIA TOVAR CRISOSTOMO</t>
  </si>
  <si>
    <t xml:space="preserve">                             T.S.U. NATALIA TOVAR CRISOSTOMO</t>
  </si>
  <si>
    <t>No. De cuenta</t>
  </si>
  <si>
    <t>No. de cuenta</t>
  </si>
  <si>
    <t>9763-9764-9765</t>
  </si>
  <si>
    <t>9777-9779</t>
  </si>
  <si>
    <t>10136-10137-10138-10139-10140-10141-10142-10143</t>
  </si>
  <si>
    <t>10148-10149-10150-10151</t>
  </si>
  <si>
    <t>10144-10145</t>
  </si>
  <si>
    <t>10152-10153-10154-10155</t>
  </si>
  <si>
    <t>10219-10220</t>
  </si>
  <si>
    <t>9756-9757-9758-9759-9760</t>
  </si>
  <si>
    <t>9754-9755</t>
  </si>
  <si>
    <t>9751-9752</t>
  </si>
  <si>
    <t>10115-10116</t>
  </si>
  <si>
    <t>10211-10212</t>
  </si>
  <si>
    <t>10225-10226-10227-10228-10229-10230-10231-10232-10233-10234-10235-10236-10237-10238-10239-10240-10241-10242-10243-10244</t>
  </si>
  <si>
    <t>10223-10225</t>
  </si>
  <si>
    <t>9790-9791-9792</t>
  </si>
  <si>
    <t>ESTACION TOTAL DIGITAL PENTAX</t>
  </si>
  <si>
    <t>COLECCIONES, OBRAS DE ARTE, Y OBJETOS VALIOSOS</t>
  </si>
  <si>
    <t>BANDERA MONUMENTAL MEXICO 15X25M.</t>
  </si>
  <si>
    <t>SISTEMA DE AUDIO PROFESIONAL</t>
  </si>
  <si>
    <t>1.2.4.1.1</t>
  </si>
  <si>
    <t>1.2.4.1.9</t>
  </si>
  <si>
    <t>1.2.4.1.3</t>
  </si>
  <si>
    <t>1.2.4.4.1</t>
  </si>
  <si>
    <t>1.2.4.3.1</t>
  </si>
  <si>
    <t>1.2.4.5</t>
  </si>
  <si>
    <t xml:space="preserve">                                ING.RAÚL LÓPEZ RAMÍREZ</t>
  </si>
  <si>
    <t xml:space="preserve">     TS. SILVIA LAURA SANCHEZ TOVAR</t>
  </si>
  <si>
    <t>NO. DE CUENTA</t>
  </si>
  <si>
    <t>1.2.4.2.3</t>
  </si>
  <si>
    <t>1.2.4.5.0.0.1</t>
  </si>
  <si>
    <t>1.2.4.2.9</t>
  </si>
  <si>
    <t>1.2.4.6.5</t>
  </si>
  <si>
    <t>1.2.4.6.7</t>
  </si>
  <si>
    <t>1.2.4.6.9</t>
  </si>
  <si>
    <t>1.2.4.7.1</t>
  </si>
  <si>
    <t>1.2.4.6.3</t>
  </si>
  <si>
    <t>1.2.4.2.1</t>
  </si>
  <si>
    <t>1.2.5.1</t>
  </si>
  <si>
    <t>1.2.4.4.9</t>
  </si>
  <si>
    <t>1.2.4.1.2</t>
  </si>
  <si>
    <t xml:space="preserve">ESCENARIO PARA TOMA DE PROTESTA CUATRO ESTRUCTURAS DE ACERO 1-BASE DE ESCENARIO 1-ESTRUCTURA CONCAVA 1-TRAPECIO PARA LOGOTIPO 1- JUEGO DE ROMBOS </t>
  </si>
  <si>
    <t>9692-9693</t>
  </si>
  <si>
    <t>9655-9656</t>
  </si>
  <si>
    <t>8771-8772</t>
  </si>
  <si>
    <t>9455-9456</t>
  </si>
  <si>
    <t>10205-10206-10207</t>
  </si>
  <si>
    <t>10198-10199-10200-10201-10202-10203-10204</t>
  </si>
  <si>
    <t>9683-9684-9686-9685-9687-9688-9689</t>
  </si>
  <si>
    <t>9675-9676</t>
  </si>
  <si>
    <t>PROYECTOR</t>
  </si>
  <si>
    <t>DIRECCION DE CATASTRO</t>
  </si>
  <si>
    <t>SILLA SEMI EJECUTIVA</t>
  </si>
  <si>
    <t>CAJON PARA BANDERA MONUMENTAL 1,5X1M</t>
  </si>
  <si>
    <t>ARCHIVERO 4 GAVETAS</t>
  </si>
  <si>
    <t xml:space="preserve">SOFA CAMA </t>
  </si>
  <si>
    <t xml:space="preserve">CONTRALORIA </t>
  </si>
  <si>
    <t>EDUCACION</t>
  </si>
  <si>
    <t>ARCHIVERO MOVIL</t>
  </si>
  <si>
    <t>MULTIFUNCIONAL BROTHER T510 W U65052L8H823624</t>
  </si>
  <si>
    <t>MULTIFUNCIONAL BROTHER T510 W U65052L8H823763</t>
  </si>
  <si>
    <t>MULTIFUNCIONAL BROTHER T510W U65052K8H724976</t>
  </si>
  <si>
    <t>MULTIFUNCIONAL BROTHER MFC-J6930 U64367C8F150445</t>
  </si>
  <si>
    <t>MULTIFUNCIONAL T510W U65052L8H823459</t>
  </si>
  <si>
    <t>MULTIFUNCIONAL  BROTHER MFC-J6930 U64367F8F114829</t>
  </si>
  <si>
    <t>COMPUTADORA DE ESCRITORIO HP 8CC8250VFK</t>
  </si>
  <si>
    <t>COMPUTADORA DE ESCRITORIO HP 8CC84624P5</t>
  </si>
  <si>
    <t>MULTIFUNCIONAL BROTHER T510 U65052L8H823218</t>
  </si>
  <si>
    <t>COMPUTADORA DE ESCRITORIO HP 8CC9072FG8</t>
  </si>
  <si>
    <t>COMPUTADORA DE ESCRITORIO HP 8CC9072F8D</t>
  </si>
  <si>
    <t>MULTIFUNCIONAL BROTHER T510 U65052L8H823483</t>
  </si>
  <si>
    <t>MULTIFUNCIONAL EPSON X4D9406869</t>
  </si>
  <si>
    <t>SALUD MUNICIPAL</t>
  </si>
  <si>
    <t xml:space="preserve">MULTIFUNCIONAL BROTHER J6530 U64365H8F136011 </t>
  </si>
  <si>
    <t>H.ASAMBLEA</t>
  </si>
  <si>
    <t>MULTIFUNCIONAL HP POR 7740  CN98R5521Q</t>
  </si>
  <si>
    <t>ESCANER HP PRO 3000  CN975B3037</t>
  </si>
  <si>
    <t>TRITURADORA DE PAPEL FELLOWES</t>
  </si>
  <si>
    <t>CORTADORA DE ASFALTO</t>
  </si>
  <si>
    <t>CAMION DE BASURA INTERNATIONAL MODELO 2002 N/S 1HTMMAAN93H590794</t>
  </si>
  <si>
    <t>RADIO MOTOROLA DP 450 752TUJH244</t>
  </si>
  <si>
    <t>RADIO MOTOROLA DP 450 752TVJH227</t>
  </si>
  <si>
    <t>RADIO MOTOROLA DP 450 752TVJZ422</t>
  </si>
  <si>
    <t>RADIO MOTOROLA DP 450 752TVJZ072</t>
  </si>
  <si>
    <t>RADIO MOTOROLA DP 450 752TVJZ511</t>
  </si>
  <si>
    <t>RADIO MOTOROLA DP 450 752TVJZ629</t>
  </si>
  <si>
    <t>RADIO MOTOROLA DP 450 752TVJH085</t>
  </si>
  <si>
    <t>RADIO MOTOROLA DP 450 752TVJG949</t>
  </si>
  <si>
    <t>RADIO MOTOROLA DP 450 752TVJH101</t>
  </si>
  <si>
    <t>RADIO MOTOROLA DP 450 752TVJH084</t>
  </si>
  <si>
    <t>RADIO MOTOROLA DP 450 752TVJZ530</t>
  </si>
  <si>
    <t>RADIO MOTOROLA DP 450 752TVJG825</t>
  </si>
  <si>
    <t>RADIO MOTOROLA DP 450 752TVJH127</t>
  </si>
  <si>
    <t>NIVEL OPTICO AUTOMATICO</t>
  </si>
  <si>
    <t>CAMION MARCA KENWORTH-KENMEX,MODELO T-300 AÑO 2007, N/S:2NKMLZ9X17M310618</t>
  </si>
  <si>
    <t>CAMION MARCA KENWORTH-KENMEX,MODELO T-300 AÑO 2008, N/S:3BKMKN8X08F313000</t>
  </si>
  <si>
    <t>NISSAN PATRULLA NP-300 FRONTIER MODELO 2020, N/S:3N6AD33A4LK807078</t>
  </si>
  <si>
    <t>NISSAN PATRULLA NP-300 ,MODELO 2020, N/S:3N6AD33A8LK829326</t>
  </si>
  <si>
    <t>NISSAN PATRULLA NP-300,MODELO 2020,N/S:3N6AD33A9LK829089</t>
  </si>
  <si>
    <t>NISSAN PATRULLA NP-300,MODELO 2020,N/S:3N6AD33A5LK828943</t>
  </si>
  <si>
    <t>AL 31 DE DICIEMBRE DE 2019</t>
  </si>
  <si>
    <t>FECHA: 31-12-19</t>
  </si>
  <si>
    <t>MOBILIARIO</t>
  </si>
  <si>
    <t>FECHA: 31-12-2019</t>
  </si>
  <si>
    <t>INVENTARIO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</si>
</sst>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\-mmm\-yy;@"/>
    <numFmt numFmtId="177" formatCode="dd/mm/yyyy;@"/>
    <numFmt numFmtId="178" formatCode="[$-C0A]dd\-mmm\-yy;@"/>
    <numFmt numFmtId="179" formatCode="d\-mmm\-yy"/>
    <numFmt numFmtId="180" formatCode="[$-80A]dddd\,\ dd&quot; de &quot;mmmm&quot; de &quot;yyyy"/>
    <numFmt numFmtId="181" formatCode="&quot;$&quot;#,##0.00"/>
    <numFmt numFmtId="182" formatCode="d\-m\-yy;@"/>
    <numFmt numFmtId="183" formatCode="_-[$$-80A]* #,##0.00_-;\-[$$-80A]* #,##0.00_-;_-[$$-80A]* &quot;-&quot;??_-;_-@_-"/>
    <numFmt numFmtId="184" formatCode="[$-C0A]dddd\,\ d&quot; de &quot;mmmm&quot; de &quot;yyyy"/>
    <numFmt numFmtId="185" formatCode="dd/mm/yy"/>
    <numFmt numFmtId="186" formatCode="_-\$* #,##0.00_-;&quot;-$&quot;* #,##0.00_-;_-\$* \-??_-;_-@_-"/>
    <numFmt numFmtId="187" formatCode="mmm\-yyyy"/>
    <numFmt numFmtId="188" formatCode="#,##0.00\ &quot;€&quot;"/>
    <numFmt numFmtId="189" formatCode="[$-80A]dddd\,\ d&quot; de &quot;mmmm&quot; de &quot;yyyy"/>
  </numFmts>
  <fonts count="67">
    <font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b/>
      <sz val="12"/>
      <name val="Arial"/>
      <family val="2"/>
    </font>
    <font>
      <b/>
      <sz val="8"/>
      <name val="Arial Narrow"/>
      <family val="2"/>
    </font>
    <font>
      <sz val="12"/>
      <name val="Arial"/>
      <family val="2"/>
    </font>
    <font>
      <sz val="9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sz val="6"/>
      <name val="Arial Narrow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6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41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6" fillId="0" borderId="12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top" wrapText="1"/>
    </xf>
    <xf numFmtId="0" fontId="7" fillId="0" borderId="14" xfId="0" applyFont="1" applyBorder="1" applyAlignment="1">
      <alignment wrapText="1"/>
    </xf>
    <xf numFmtId="0" fontId="7" fillId="0" borderId="12" xfId="0" applyFont="1" applyBorder="1" applyAlignment="1">
      <alignment wrapText="1"/>
    </xf>
    <xf numFmtId="170" fontId="7" fillId="0" borderId="12" xfId="49" applyFont="1" applyBorder="1" applyAlignment="1">
      <alignment wrapText="1"/>
    </xf>
    <xf numFmtId="170" fontId="0" fillId="0" borderId="12" xfId="49" applyFont="1" applyBorder="1" applyAlignment="1">
      <alignment/>
    </xf>
    <xf numFmtId="0" fontId="0" fillId="0" borderId="0" xfId="0" applyFont="1" applyAlignment="1">
      <alignment/>
    </xf>
    <xf numFmtId="14" fontId="7" fillId="0" borderId="12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horizontal="justify" vertical="top" wrapText="1"/>
    </xf>
    <xf numFmtId="14" fontId="7" fillId="0" borderId="0" xfId="0" applyNumberFormat="1" applyFont="1" applyBorder="1" applyAlignment="1">
      <alignment wrapText="1"/>
    </xf>
    <xf numFmtId="170" fontId="7" fillId="0" borderId="0" xfId="49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8" fillId="0" borderId="10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justify" vertical="top" wrapText="1"/>
    </xf>
    <xf numFmtId="0" fontId="7" fillId="0" borderId="10" xfId="0" applyFont="1" applyBorder="1" applyAlignment="1">
      <alignment wrapText="1"/>
    </xf>
    <xf numFmtId="170" fontId="7" fillId="0" borderId="10" xfId="49" applyFont="1" applyBorder="1" applyAlignment="1">
      <alignment wrapText="1"/>
    </xf>
    <xf numFmtId="14" fontId="7" fillId="0" borderId="10" xfId="0" applyNumberFormat="1" applyFont="1" applyBorder="1" applyAlignment="1">
      <alignment wrapText="1"/>
    </xf>
    <xf numFmtId="170" fontId="10" fillId="0" borderId="12" xfId="49" applyFont="1" applyBorder="1" applyAlignment="1">
      <alignment wrapText="1"/>
    </xf>
    <xf numFmtId="170" fontId="10" fillId="0" borderId="10" xfId="49" applyFont="1" applyBorder="1" applyAlignment="1">
      <alignment wrapText="1"/>
    </xf>
    <xf numFmtId="170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0" fontId="7" fillId="0" borderId="14" xfId="0" applyFont="1" applyFill="1" applyBorder="1" applyAlignment="1">
      <alignment wrapText="1"/>
    </xf>
    <xf numFmtId="0" fontId="8" fillId="0" borderId="12" xfId="0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wrapText="1"/>
    </xf>
    <xf numFmtId="170" fontId="7" fillId="0" borderId="12" xfId="49" applyFont="1" applyFill="1" applyBorder="1" applyAlignment="1">
      <alignment wrapText="1"/>
    </xf>
    <xf numFmtId="170" fontId="0" fillId="0" borderId="0" xfId="49" applyFont="1" applyAlignment="1">
      <alignment/>
    </xf>
    <xf numFmtId="170" fontId="10" fillId="0" borderId="0" xfId="49" applyFont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justify" vertical="top" wrapText="1"/>
    </xf>
    <xf numFmtId="170" fontId="2" fillId="0" borderId="0" xfId="49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52" applyFont="1">
      <alignment/>
      <protection/>
    </xf>
    <xf numFmtId="0" fontId="0" fillId="0" borderId="0" xfId="52">
      <alignment/>
      <protection/>
    </xf>
    <xf numFmtId="0" fontId="0" fillId="0" borderId="0" xfId="52" applyFont="1">
      <alignment/>
      <protection/>
    </xf>
    <xf numFmtId="0" fontId="5" fillId="0" borderId="0" xfId="52" applyFont="1">
      <alignment/>
      <protection/>
    </xf>
    <xf numFmtId="0" fontId="4" fillId="0" borderId="13" xfId="52" applyFont="1" applyBorder="1" applyAlignment="1">
      <alignment horizontal="center" vertical="center" wrapText="1"/>
      <protection/>
    </xf>
    <xf numFmtId="0" fontId="1" fillId="0" borderId="13" xfId="52" applyFont="1" applyBorder="1">
      <alignment/>
      <protection/>
    </xf>
    <xf numFmtId="0" fontId="1" fillId="0" borderId="13" xfId="52" applyFont="1" applyFill="1" applyBorder="1">
      <alignment/>
      <protection/>
    </xf>
    <xf numFmtId="2" fontId="1" fillId="0" borderId="13" xfId="52" applyNumberFormat="1" applyFont="1" applyBorder="1" applyAlignment="1">
      <alignment horizontal="right"/>
      <protection/>
    </xf>
    <xf numFmtId="0" fontId="1" fillId="0" borderId="13" xfId="52" applyFont="1" applyBorder="1" applyAlignment="1">
      <alignment horizontal="right"/>
      <protection/>
    </xf>
    <xf numFmtId="0" fontId="1" fillId="0" borderId="0" xfId="52" applyFont="1" applyAlignment="1">
      <alignment horizontal="center" vertical="center"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vertical="center"/>
      <protection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/>
    </xf>
    <xf numFmtId="14" fontId="1" fillId="0" borderId="12" xfId="0" applyNumberFormat="1" applyFont="1" applyBorder="1" applyAlignment="1">
      <alignment/>
    </xf>
    <xf numFmtId="0" fontId="1" fillId="0" borderId="10" xfId="0" applyFont="1" applyBorder="1" applyAlignment="1">
      <alignment/>
    </xf>
    <xf numFmtId="183" fontId="0" fillId="33" borderId="13" xfId="0" applyNumberFormat="1" applyFill="1" applyBorder="1" applyAlignment="1">
      <alignment/>
    </xf>
    <xf numFmtId="183" fontId="0" fillId="0" borderId="0" xfId="0" applyNumberFormat="1" applyFill="1" applyBorder="1" applyAlignment="1">
      <alignment/>
    </xf>
    <xf numFmtId="0" fontId="58" fillId="0" borderId="13" xfId="0" applyFont="1" applyBorder="1" applyAlignment="1" applyProtection="1">
      <alignment horizontal="left" vertical="center" wrapText="1"/>
      <protection locked="0"/>
    </xf>
    <xf numFmtId="183" fontId="0" fillId="0" borderId="0" xfId="0" applyNumberForma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1" fillId="0" borderId="12" xfId="0" applyFont="1" applyBorder="1" applyAlignment="1">
      <alignment horizontal="right"/>
    </xf>
    <xf numFmtId="14" fontId="1" fillId="0" borderId="10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14" fontId="1" fillId="0" borderId="13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0" xfId="52" applyBorder="1">
      <alignment/>
      <protection/>
    </xf>
    <xf numFmtId="14" fontId="1" fillId="0" borderId="13" xfId="52" applyNumberFormat="1" applyFont="1" applyBorder="1">
      <alignment/>
      <protection/>
    </xf>
    <xf numFmtId="0" fontId="4" fillId="0" borderId="11" xfId="52" applyFont="1" applyBorder="1" applyAlignment="1">
      <alignment horizontal="center" vertical="center" wrapText="1"/>
      <protection/>
    </xf>
    <xf numFmtId="183" fontId="9" fillId="33" borderId="13" xfId="52" applyNumberFormat="1" applyFont="1" applyFill="1" applyBorder="1">
      <alignment/>
      <protection/>
    </xf>
    <xf numFmtId="170" fontId="7" fillId="33" borderId="13" xfId="49" applyFont="1" applyFill="1" applyBorder="1" applyAlignment="1">
      <alignment wrapText="1"/>
    </xf>
    <xf numFmtId="170" fontId="12" fillId="33" borderId="13" xfId="49" applyFont="1" applyFill="1" applyBorder="1" applyAlignment="1">
      <alignment wrapText="1"/>
    </xf>
    <xf numFmtId="4" fontId="1" fillId="0" borderId="13" xfId="0" applyNumberFormat="1" applyFont="1" applyBorder="1" applyAlignment="1">
      <alignment horizontal="right"/>
    </xf>
    <xf numFmtId="0" fontId="0" fillId="0" borderId="0" xfId="0" applyFill="1" applyAlignment="1">
      <alignment/>
    </xf>
    <xf numFmtId="183" fontId="9" fillId="33" borderId="13" xfId="0" applyNumberFormat="1" applyFont="1" applyFill="1" applyBorder="1" applyAlignment="1">
      <alignment/>
    </xf>
    <xf numFmtId="183" fontId="0" fillId="0" borderId="11" xfId="0" applyNumberFormat="1" applyBorder="1" applyAlignment="1">
      <alignment/>
    </xf>
    <xf numFmtId="170" fontId="0" fillId="34" borderId="0" xfId="0" applyNumberFormat="1" applyFill="1" applyAlignment="1">
      <alignment/>
    </xf>
    <xf numFmtId="0" fontId="59" fillId="0" borderId="13" xfId="0" applyFont="1" applyBorder="1" applyAlignment="1">
      <alignment/>
    </xf>
    <xf numFmtId="0" fontId="59" fillId="0" borderId="13" xfId="0" applyFont="1" applyBorder="1" applyAlignment="1">
      <alignment wrapText="1"/>
    </xf>
    <xf numFmtId="185" fontId="59" fillId="0" borderId="13" xfId="0" applyNumberFormat="1" applyFont="1" applyBorder="1" applyAlignment="1">
      <alignment/>
    </xf>
    <xf numFmtId="183" fontId="9" fillId="35" borderId="0" xfId="0" applyNumberFormat="1" applyFont="1" applyFill="1" applyBorder="1" applyAlignment="1">
      <alignment/>
    </xf>
    <xf numFmtId="170" fontId="7" fillId="0" borderId="0" xfId="0" applyNumberFormat="1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183" fontId="0" fillId="0" borderId="0" xfId="0" applyNumberFormat="1" applyBorder="1" applyAlignment="1">
      <alignment/>
    </xf>
    <xf numFmtId="170" fontId="7" fillId="0" borderId="12" xfId="0" applyNumberFormat="1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0" fillId="36" borderId="0" xfId="0" applyFill="1" applyAlignment="1">
      <alignment/>
    </xf>
    <xf numFmtId="170" fontId="1" fillId="0" borderId="0" xfId="0" applyNumberFormat="1" applyFont="1" applyAlignment="1">
      <alignment/>
    </xf>
    <xf numFmtId="0" fontId="60" fillId="0" borderId="13" xfId="0" applyFont="1" applyBorder="1" applyAlignment="1">
      <alignment wrapText="1"/>
    </xf>
    <xf numFmtId="185" fontId="60" fillId="0" borderId="13" xfId="0" applyNumberFormat="1" applyFont="1" applyBorder="1" applyAlignment="1">
      <alignment/>
    </xf>
    <xf numFmtId="186" fontId="60" fillId="0" borderId="13" xfId="0" applyNumberFormat="1" applyFont="1" applyBorder="1" applyAlignment="1">
      <alignment/>
    </xf>
    <xf numFmtId="0" fontId="60" fillId="0" borderId="13" xfId="0" applyFont="1" applyBorder="1" applyAlignment="1">
      <alignment/>
    </xf>
    <xf numFmtId="0" fontId="61" fillId="0" borderId="13" xfId="0" applyFont="1" applyBorder="1" applyAlignment="1" applyProtection="1">
      <alignment horizontal="left" vertical="center" wrapText="1"/>
      <protection locked="0"/>
    </xf>
    <xf numFmtId="14" fontId="58" fillId="0" borderId="13" xfId="0" applyNumberFormat="1" applyFont="1" applyBorder="1" applyAlignment="1" applyProtection="1">
      <alignment horizontal="left" vertical="center" wrapText="1"/>
      <protection locked="0"/>
    </xf>
    <xf numFmtId="170" fontId="58" fillId="0" borderId="13" xfId="49" applyFont="1" applyBorder="1" applyAlignment="1" applyProtection="1">
      <alignment horizontal="left" vertical="center" wrapText="1"/>
      <protection locked="0"/>
    </xf>
    <xf numFmtId="14" fontId="61" fillId="0" borderId="13" xfId="0" applyNumberFormat="1" applyFont="1" applyBorder="1" applyAlignment="1" applyProtection="1">
      <alignment horizontal="left" vertical="center" wrapText="1"/>
      <protection locked="0"/>
    </xf>
    <xf numFmtId="170" fontId="61" fillId="0" borderId="13" xfId="49" applyFont="1" applyBorder="1" applyAlignment="1" applyProtection="1">
      <alignment horizontal="left" vertical="center" wrapText="1"/>
      <protection locked="0"/>
    </xf>
    <xf numFmtId="0" fontId="62" fillId="0" borderId="13" xfId="0" applyFont="1" applyFill="1" applyBorder="1" applyAlignment="1">
      <alignment horizontal="left" vertical="center" wrapText="1"/>
    </xf>
    <xf numFmtId="0" fontId="63" fillId="0" borderId="13" xfId="0" applyFont="1" applyBorder="1" applyAlignment="1" applyProtection="1">
      <alignment horizontal="left" vertical="center" wrapText="1"/>
      <protection locked="0"/>
    </xf>
    <xf numFmtId="186" fontId="9" fillId="0" borderId="0" xfId="0" applyNumberFormat="1" applyFont="1" applyFill="1" applyBorder="1" applyAlignment="1">
      <alignment/>
    </xf>
    <xf numFmtId="183" fontId="64" fillId="0" borderId="0" xfId="0" applyNumberFormat="1" applyFont="1" applyFill="1" applyBorder="1" applyAlignment="1">
      <alignment/>
    </xf>
    <xf numFmtId="183" fontId="5" fillId="0" borderId="0" xfId="0" applyNumberFormat="1" applyFont="1" applyAlignment="1">
      <alignment/>
    </xf>
    <xf numFmtId="183" fontId="4" fillId="0" borderId="13" xfId="0" applyNumberFormat="1" applyFont="1" applyBorder="1" applyAlignment="1">
      <alignment horizontal="center" vertical="center" wrapText="1"/>
    </xf>
    <xf numFmtId="183" fontId="7" fillId="0" borderId="12" xfId="49" applyNumberFormat="1" applyFont="1" applyBorder="1" applyAlignment="1">
      <alignment wrapText="1"/>
    </xf>
    <xf numFmtId="183" fontId="7" fillId="0" borderId="10" xfId="49" applyNumberFormat="1" applyFont="1" applyBorder="1" applyAlignment="1">
      <alignment wrapText="1"/>
    </xf>
    <xf numFmtId="183" fontId="7" fillId="33" borderId="0" xfId="49" applyNumberFormat="1" applyFont="1" applyFill="1" applyBorder="1" applyAlignment="1">
      <alignment wrapText="1"/>
    </xf>
    <xf numFmtId="183" fontId="1" fillId="0" borderId="0" xfId="0" applyNumberFormat="1" applyFont="1" applyAlignment="1">
      <alignment/>
    </xf>
    <xf numFmtId="183" fontId="1" fillId="0" borderId="0" xfId="0" applyNumberFormat="1" applyFont="1" applyAlignment="1">
      <alignment horizontal="center"/>
    </xf>
    <xf numFmtId="183" fontId="7" fillId="0" borderId="0" xfId="49" applyNumberFormat="1" applyFont="1" applyBorder="1" applyAlignment="1">
      <alignment wrapText="1"/>
    </xf>
    <xf numFmtId="183" fontId="1" fillId="0" borderId="0" xfId="0" applyNumberFormat="1" applyFont="1" applyAlignment="1">
      <alignment/>
    </xf>
    <xf numFmtId="183" fontId="0" fillId="0" borderId="0" xfId="49" applyNumberFormat="1" applyFont="1" applyAlignment="1">
      <alignment/>
    </xf>
    <xf numFmtId="183" fontId="59" fillId="0" borderId="13" xfId="0" applyNumberFormat="1" applyFont="1" applyBorder="1" applyAlignment="1">
      <alignment/>
    </xf>
    <xf numFmtId="183" fontId="65" fillId="15" borderId="0" xfId="0" applyNumberFormat="1" applyFont="1" applyFill="1" applyAlignment="1">
      <alignment/>
    </xf>
    <xf numFmtId="183" fontId="9" fillId="37" borderId="13" xfId="0" applyNumberFormat="1" applyFont="1" applyFill="1" applyBorder="1" applyAlignment="1">
      <alignment horizontal="center" vertical="center" wrapText="1"/>
    </xf>
    <xf numFmtId="170" fontId="9" fillId="0" borderId="0" xfId="49" applyFont="1" applyBorder="1" applyAlignment="1">
      <alignment horizontal="center"/>
    </xf>
    <xf numFmtId="170" fontId="12" fillId="37" borderId="0" xfId="0" applyNumberFormat="1" applyFont="1" applyFill="1" applyBorder="1" applyAlignment="1">
      <alignment wrapText="1"/>
    </xf>
    <xf numFmtId="170" fontId="5" fillId="0" borderId="0" xfId="49" applyFont="1" applyAlignment="1">
      <alignment/>
    </xf>
    <xf numFmtId="170" fontId="4" fillId="0" borderId="13" xfId="49" applyFont="1" applyBorder="1" applyAlignment="1">
      <alignment horizontal="center" vertical="center" wrapText="1"/>
    </xf>
    <xf numFmtId="170" fontId="1" fillId="0" borderId="0" xfId="49" applyFont="1" applyAlignment="1">
      <alignment/>
    </xf>
    <xf numFmtId="170" fontId="0" fillId="0" borderId="0" xfId="49" applyFont="1" applyAlignment="1">
      <alignment/>
    </xf>
    <xf numFmtId="170" fontId="1" fillId="0" borderId="0" xfId="49" applyFont="1" applyAlignment="1">
      <alignment horizontal="left" vertical="center"/>
    </xf>
    <xf numFmtId="170" fontId="1" fillId="0" borderId="13" xfId="49" applyFont="1" applyBorder="1" applyAlignment="1">
      <alignment/>
    </xf>
    <xf numFmtId="170" fontId="0" fillId="33" borderId="10" xfId="49" applyFont="1" applyFill="1" applyBorder="1" applyAlignment="1">
      <alignment/>
    </xf>
    <xf numFmtId="170" fontId="0" fillId="33" borderId="13" xfId="49" applyFont="1" applyFill="1" applyBorder="1" applyAlignment="1">
      <alignment/>
    </xf>
    <xf numFmtId="170" fontId="0" fillId="0" borderId="13" xfId="49" applyFont="1" applyBorder="1" applyAlignment="1">
      <alignment/>
    </xf>
    <xf numFmtId="170" fontId="10" fillId="0" borderId="0" xfId="49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70" fontId="7" fillId="0" borderId="0" xfId="0" applyNumberFormat="1" applyFont="1" applyFill="1" applyBorder="1" applyAlignment="1">
      <alignment wrapText="1"/>
    </xf>
    <xf numFmtId="170" fontId="13" fillId="37" borderId="0" xfId="0" applyNumberFormat="1" applyFont="1" applyFill="1" applyAlignment="1">
      <alignment/>
    </xf>
    <xf numFmtId="43" fontId="0" fillId="0" borderId="0" xfId="0" applyNumberFormat="1" applyAlignment="1">
      <alignment/>
    </xf>
    <xf numFmtId="170" fontId="1" fillId="0" borderId="13" xfId="49" applyFont="1" applyBorder="1" applyAlignment="1">
      <alignment horizontal="right"/>
    </xf>
    <xf numFmtId="0" fontId="1" fillId="0" borderId="12" xfId="0" applyFont="1" applyFill="1" applyBorder="1" applyAlignment="1">
      <alignment/>
    </xf>
    <xf numFmtId="170" fontId="0" fillId="0" borderId="0" xfId="0" applyNumberFormat="1" applyFill="1" applyAlignment="1">
      <alignment/>
    </xf>
    <xf numFmtId="183" fontId="0" fillId="37" borderId="0" xfId="0" applyNumberFormat="1" applyFill="1" applyAlignment="1">
      <alignment/>
    </xf>
    <xf numFmtId="170" fontId="9" fillId="33" borderId="13" xfId="49" applyFont="1" applyFill="1" applyBorder="1" applyAlignment="1">
      <alignment/>
    </xf>
    <xf numFmtId="170" fontId="0" fillId="38" borderId="0" xfId="0" applyNumberFormat="1" applyFill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14" fontId="2" fillId="0" borderId="16" xfId="0" applyNumberFormat="1" applyFont="1" applyBorder="1" applyAlignment="1">
      <alignment/>
    </xf>
    <xf numFmtId="183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2" fillId="0" borderId="13" xfId="0" applyFont="1" applyBorder="1" applyAlignment="1">
      <alignment/>
    </xf>
    <xf numFmtId="14" fontId="2" fillId="0" borderId="17" xfId="0" applyNumberFormat="1" applyFont="1" applyBorder="1" applyAlignment="1">
      <alignment/>
    </xf>
    <xf numFmtId="0" fontId="8" fillId="0" borderId="13" xfId="0" applyFont="1" applyBorder="1" applyAlignment="1">
      <alignment horizontal="justify" vertical="top" wrapText="1"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59" fillId="0" borderId="13" xfId="0" applyFont="1" applyFill="1" applyBorder="1" applyAlignment="1">
      <alignment/>
    </xf>
    <xf numFmtId="0" fontId="58" fillId="0" borderId="13" xfId="0" applyFont="1" applyFill="1" applyBorder="1" applyAlignment="1" applyProtection="1">
      <alignment horizontal="left" vertical="center" wrapText="1"/>
      <protection locked="0"/>
    </xf>
    <xf numFmtId="0" fontId="61" fillId="0" borderId="13" xfId="0" applyFont="1" applyFill="1" applyBorder="1" applyAlignment="1" applyProtection="1">
      <alignment horizontal="left" vertical="center" wrapText="1"/>
      <protection locked="0"/>
    </xf>
    <xf numFmtId="14" fontId="61" fillId="0" borderId="13" xfId="0" applyNumberFormat="1" applyFont="1" applyFill="1" applyBorder="1" applyAlignment="1" applyProtection="1">
      <alignment horizontal="left" vertical="center" wrapText="1"/>
      <protection locked="0"/>
    </xf>
    <xf numFmtId="170" fontId="61" fillId="0" borderId="13" xfId="49" applyFont="1" applyFill="1" applyBorder="1" applyAlignment="1" applyProtection="1">
      <alignment horizontal="left" vertical="center" wrapText="1"/>
      <protection locked="0"/>
    </xf>
    <xf numFmtId="0" fontId="60" fillId="0" borderId="13" xfId="0" applyFont="1" applyFill="1" applyBorder="1" applyAlignment="1">
      <alignment/>
    </xf>
    <xf numFmtId="0" fontId="60" fillId="0" borderId="13" xfId="0" applyFont="1" applyBorder="1" applyAlignment="1">
      <alignment/>
    </xf>
    <xf numFmtId="0" fontId="61" fillId="0" borderId="13" xfId="0" applyFont="1" applyBorder="1" applyAlignment="1" applyProtection="1">
      <alignment horizontal="left" vertical="center"/>
      <protection locked="0"/>
    </xf>
    <xf numFmtId="0" fontId="60" fillId="0" borderId="13" xfId="0" applyFont="1" applyBorder="1" applyAlignment="1">
      <alignment horizontal="right"/>
    </xf>
    <xf numFmtId="185" fontId="60" fillId="0" borderId="13" xfId="0" applyNumberFormat="1" applyFont="1" applyBorder="1" applyAlignment="1">
      <alignment/>
    </xf>
    <xf numFmtId="186" fontId="60" fillId="0" borderId="13" xfId="0" applyNumberFormat="1" applyFont="1" applyBorder="1" applyAlignment="1">
      <alignment/>
    </xf>
    <xf numFmtId="170" fontId="61" fillId="0" borderId="13" xfId="49" applyFont="1" applyBorder="1" applyAlignment="1" applyProtection="1">
      <alignment horizontal="left" vertical="center"/>
      <protection locked="0"/>
    </xf>
    <xf numFmtId="0" fontId="60" fillId="0" borderId="13" xfId="0" applyFont="1" applyFill="1" applyBorder="1" applyAlignment="1">
      <alignment wrapText="1"/>
    </xf>
    <xf numFmtId="185" fontId="60" fillId="0" borderId="13" xfId="0" applyNumberFormat="1" applyFont="1" applyFill="1" applyBorder="1" applyAlignment="1">
      <alignment/>
    </xf>
    <xf numFmtId="186" fontId="60" fillId="0" borderId="13" xfId="0" applyNumberFormat="1" applyFont="1" applyFill="1" applyBorder="1" applyAlignment="1">
      <alignment/>
    </xf>
    <xf numFmtId="0" fontId="58" fillId="0" borderId="13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7" fillId="0" borderId="18" xfId="0" applyFont="1" applyBorder="1" applyAlignment="1">
      <alignment wrapText="1"/>
    </xf>
    <xf numFmtId="0" fontId="0" fillId="0" borderId="20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4" fillId="0" borderId="20" xfId="52" applyFont="1" applyBorder="1" applyAlignment="1">
      <alignment horizontal="center" vertical="center" wrapText="1"/>
      <protection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/>
    </xf>
    <xf numFmtId="0" fontId="4" fillId="0" borderId="21" xfId="52" applyFont="1" applyBorder="1" applyAlignment="1">
      <alignment horizontal="center" vertical="center" wrapText="1"/>
      <protection/>
    </xf>
    <xf numFmtId="0" fontId="1" fillId="0" borderId="20" xfId="52" applyFont="1" applyBorder="1">
      <alignment/>
      <protection/>
    </xf>
    <xf numFmtId="0" fontId="0" fillId="0" borderId="20" xfId="52" applyBorder="1">
      <alignment/>
      <protection/>
    </xf>
    <xf numFmtId="0" fontId="3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0" fontId="0" fillId="0" borderId="0" xfId="49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0" fontId="0" fillId="0" borderId="0" xfId="49" applyFont="1" applyAlignment="1">
      <alignment vertical="center"/>
    </xf>
    <xf numFmtId="0" fontId="5" fillId="0" borderId="0" xfId="0" applyFont="1" applyAlignment="1">
      <alignment vertical="center"/>
    </xf>
    <xf numFmtId="170" fontId="5" fillId="0" borderId="0" xfId="49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170" fontId="0" fillId="0" borderId="11" xfId="49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7" fillId="0" borderId="12" xfId="0" applyFont="1" applyBorder="1" applyAlignment="1">
      <alignment vertical="center" wrapText="1"/>
    </xf>
    <xf numFmtId="170" fontId="7" fillId="0" borderId="12" xfId="49" applyFont="1" applyBorder="1" applyAlignment="1">
      <alignment vertical="center" wrapText="1"/>
    </xf>
    <xf numFmtId="170" fontId="10" fillId="0" borderId="12" xfId="49" applyFont="1" applyBorder="1" applyAlignment="1">
      <alignment vertical="center" wrapText="1"/>
    </xf>
    <xf numFmtId="14" fontId="7" fillId="0" borderId="12" xfId="0" applyNumberFormat="1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7" fillId="0" borderId="10" xfId="0" applyFont="1" applyBorder="1" applyAlignment="1">
      <alignment vertical="center" wrapText="1"/>
    </xf>
    <xf numFmtId="170" fontId="7" fillId="0" borderId="10" xfId="49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70" fontId="12" fillId="33" borderId="13" xfId="49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70" fontId="0" fillId="0" borderId="0" xfId="0" applyNumberFormat="1" applyAlignment="1">
      <alignment vertical="center"/>
    </xf>
    <xf numFmtId="0" fontId="8" fillId="0" borderId="0" xfId="0" applyFont="1" applyBorder="1" applyAlignment="1">
      <alignment horizontal="justify" vertical="center" wrapText="1"/>
    </xf>
    <xf numFmtId="170" fontId="7" fillId="0" borderId="0" xfId="49" applyFont="1" applyBorder="1" applyAlignment="1">
      <alignment vertical="center" wrapText="1"/>
    </xf>
    <xf numFmtId="170" fontId="1" fillId="0" borderId="0" xfId="49" applyFont="1" applyAlignment="1">
      <alignment horizontal="center" vertical="center"/>
    </xf>
    <xf numFmtId="0" fontId="1" fillId="0" borderId="0" xfId="0" applyFont="1" applyAlignment="1">
      <alignment vertical="center"/>
    </xf>
    <xf numFmtId="170" fontId="1" fillId="0" borderId="0" xfId="49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14" fontId="2" fillId="0" borderId="0" xfId="0" applyNumberFormat="1" applyFont="1" applyBorder="1" applyAlignment="1">
      <alignment vertical="center" wrapText="1"/>
    </xf>
    <xf numFmtId="170" fontId="2" fillId="0" borderId="0" xfId="49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170" fontId="0" fillId="0" borderId="0" xfId="49" applyFont="1" applyAlignment="1">
      <alignment vertical="center"/>
    </xf>
    <xf numFmtId="14" fontId="7" fillId="0" borderId="10" xfId="0" applyNumberFormat="1" applyFont="1" applyBorder="1" applyAlignment="1">
      <alignment vertical="center" wrapText="1"/>
    </xf>
    <xf numFmtId="170" fontId="7" fillId="33" borderId="13" xfId="49" applyFont="1" applyFill="1" applyBorder="1" applyAlignment="1">
      <alignment vertical="center" wrapText="1"/>
    </xf>
    <xf numFmtId="14" fontId="7" fillId="0" borderId="0" xfId="0" applyNumberFormat="1" applyFont="1" applyBorder="1" applyAlignment="1">
      <alignment vertical="center" wrapText="1"/>
    </xf>
    <xf numFmtId="170" fontId="12" fillId="33" borderId="0" xfId="49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170" fontId="0" fillId="0" borderId="0" xfId="49" applyFont="1" applyBorder="1" applyAlignment="1">
      <alignment vertical="center"/>
    </xf>
    <xf numFmtId="170" fontId="10" fillId="0" borderId="10" xfId="49" applyFont="1" applyBorder="1" applyAlignment="1">
      <alignment vertical="center" wrapText="1"/>
    </xf>
    <xf numFmtId="170" fontId="10" fillId="0" borderId="0" xfId="49" applyFont="1" applyBorder="1" applyAlignment="1">
      <alignment vertical="center" wrapText="1"/>
    </xf>
    <xf numFmtId="170" fontId="12" fillId="33" borderId="13" xfId="49" applyFont="1" applyFill="1" applyBorder="1" applyAlignment="1">
      <alignment horizontal="center" vertical="center" wrapText="1"/>
    </xf>
    <xf numFmtId="170" fontId="9" fillId="33" borderId="13" xfId="49" applyFont="1" applyFill="1" applyBorder="1" applyAlignment="1">
      <alignment vertical="center"/>
    </xf>
    <xf numFmtId="170" fontId="9" fillId="0" borderId="13" xfId="49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52" applyFont="1" applyAlignment="1">
      <alignment vertical="center"/>
      <protection/>
    </xf>
    <xf numFmtId="0" fontId="3" fillId="0" borderId="0" xfId="52" applyFont="1" applyBorder="1" applyAlignment="1">
      <alignment vertical="center"/>
      <protection/>
    </xf>
    <xf numFmtId="0" fontId="0" fillId="0" borderId="0" xfId="52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1" fillId="0" borderId="21" xfId="52" applyFont="1" applyBorder="1" applyAlignment="1">
      <alignment vertical="center"/>
      <protection/>
    </xf>
    <xf numFmtId="0" fontId="1" fillId="0" borderId="11" xfId="52" applyFont="1" applyBorder="1" applyAlignment="1">
      <alignment vertical="center"/>
      <protection/>
    </xf>
    <xf numFmtId="14" fontId="1" fillId="0" borderId="11" xfId="52" applyNumberFormat="1" applyFont="1" applyBorder="1" applyAlignment="1">
      <alignment vertical="center"/>
      <protection/>
    </xf>
    <xf numFmtId="170" fontId="1" fillId="0" borderId="11" xfId="49" applyFont="1" applyBorder="1" applyAlignment="1">
      <alignment horizontal="right" vertical="center"/>
    </xf>
    <xf numFmtId="0" fontId="1" fillId="0" borderId="11" xfId="52" applyFont="1" applyBorder="1" applyAlignment="1">
      <alignment horizontal="right" vertical="center"/>
      <protection/>
    </xf>
    <xf numFmtId="0" fontId="1" fillId="0" borderId="22" xfId="52" applyFont="1" applyBorder="1" applyAlignment="1">
      <alignment vertical="center"/>
      <protection/>
    </xf>
    <xf numFmtId="0" fontId="1" fillId="0" borderId="12" xfId="52" applyFont="1" applyBorder="1" applyAlignment="1">
      <alignment vertical="center"/>
      <protection/>
    </xf>
    <xf numFmtId="14" fontId="1" fillId="0" borderId="12" xfId="52" applyNumberFormat="1" applyFont="1" applyBorder="1" applyAlignment="1">
      <alignment vertical="center"/>
      <protection/>
    </xf>
    <xf numFmtId="170" fontId="1" fillId="0" borderId="12" xfId="49" applyFont="1" applyBorder="1" applyAlignment="1">
      <alignment horizontal="right" vertical="center"/>
    </xf>
    <xf numFmtId="170" fontId="1" fillId="33" borderId="13" xfId="49" applyFont="1" applyFill="1" applyBorder="1" applyAlignment="1">
      <alignment horizontal="right" vertical="center"/>
    </xf>
    <xf numFmtId="0" fontId="1" fillId="0" borderId="13" xfId="52" applyFont="1" applyBorder="1" applyAlignment="1">
      <alignment horizontal="right" vertical="center"/>
      <protection/>
    </xf>
    <xf numFmtId="0" fontId="1" fillId="0" borderId="0" xfId="52" applyFont="1" applyBorder="1" applyAlignment="1">
      <alignment vertical="center"/>
      <protection/>
    </xf>
    <xf numFmtId="0" fontId="1" fillId="0" borderId="0" xfId="52" applyFont="1" applyFill="1" applyBorder="1" applyAlignment="1">
      <alignment vertical="center"/>
      <protection/>
    </xf>
    <xf numFmtId="170" fontId="1" fillId="36" borderId="0" xfId="49" applyFont="1" applyFill="1" applyBorder="1" applyAlignment="1">
      <alignment horizontal="right" vertical="center"/>
    </xf>
    <xf numFmtId="0" fontId="1" fillId="0" borderId="0" xfId="52" applyFont="1" applyBorder="1" applyAlignment="1">
      <alignment horizontal="right" vertical="center"/>
      <protection/>
    </xf>
    <xf numFmtId="0" fontId="1" fillId="0" borderId="14" xfId="52" applyFont="1" applyBorder="1" applyAlignment="1">
      <alignment vertical="center"/>
      <protection/>
    </xf>
    <xf numFmtId="170" fontId="1" fillId="0" borderId="11" xfId="49" applyFont="1" applyBorder="1" applyAlignment="1">
      <alignment vertical="center"/>
    </xf>
    <xf numFmtId="170" fontId="1" fillId="0" borderId="12" xfId="49" applyFont="1" applyBorder="1" applyAlignment="1">
      <alignment vertical="center"/>
    </xf>
    <xf numFmtId="14" fontId="1" fillId="0" borderId="13" xfId="52" applyNumberFormat="1" applyFont="1" applyBorder="1" applyAlignment="1">
      <alignment vertical="center"/>
      <protection/>
    </xf>
    <xf numFmtId="170" fontId="1" fillId="0" borderId="13" xfId="49" applyFont="1" applyBorder="1" applyAlignment="1">
      <alignment vertical="center"/>
    </xf>
    <xf numFmtId="0" fontId="1" fillId="0" borderId="13" xfId="52" applyFont="1" applyBorder="1" applyAlignment="1">
      <alignment vertical="center"/>
      <protection/>
    </xf>
    <xf numFmtId="170" fontId="0" fillId="33" borderId="10" xfId="49" applyFont="1" applyFill="1" applyBorder="1" applyAlignment="1">
      <alignment vertical="center"/>
    </xf>
    <xf numFmtId="0" fontId="0" fillId="36" borderId="0" xfId="52" applyFont="1" applyFill="1" applyAlignment="1">
      <alignment vertical="center"/>
      <protection/>
    </xf>
    <xf numFmtId="0" fontId="1" fillId="0" borderId="2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4" fontId="1" fillId="0" borderId="11" xfId="0" applyNumberFormat="1" applyFont="1" applyBorder="1" applyAlignment="1">
      <alignment vertical="center"/>
    </xf>
    <xf numFmtId="170" fontId="0" fillId="0" borderId="13" xfId="49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14" fontId="1" fillId="0" borderId="12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170" fontId="11" fillId="33" borderId="13" xfId="49" applyFont="1" applyFill="1" applyBorder="1" applyAlignment="1">
      <alignment vertical="center"/>
    </xf>
    <xf numFmtId="0" fontId="1" fillId="0" borderId="12" xfId="52" applyFont="1" applyBorder="1" applyAlignment="1">
      <alignment horizontal="right" vertical="center"/>
      <protection/>
    </xf>
    <xf numFmtId="183" fontId="9" fillId="34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4" fontId="1" fillId="0" borderId="14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4" fontId="1" fillId="0" borderId="15" xfId="0" applyNumberFormat="1" applyFont="1" applyBorder="1" applyAlignment="1">
      <alignment vertical="center"/>
    </xf>
    <xf numFmtId="183" fontId="0" fillId="0" borderId="0" xfId="0" applyNumberFormat="1" applyFill="1" applyBorder="1" applyAlignment="1">
      <alignment vertical="center"/>
    </xf>
    <xf numFmtId="0" fontId="1" fillId="0" borderId="22" xfId="0" applyFont="1" applyBorder="1" applyAlignment="1">
      <alignment horizontal="right" vertical="center" wrapText="1"/>
    </xf>
    <xf numFmtId="0" fontId="1" fillId="0" borderId="22" xfId="0" applyFont="1" applyBorder="1" applyAlignment="1">
      <alignment vertical="center" wrapText="1"/>
    </xf>
    <xf numFmtId="0" fontId="1" fillId="36" borderId="12" xfId="0" applyFont="1" applyFill="1" applyBorder="1" applyAlignment="1">
      <alignment vertical="center"/>
    </xf>
    <xf numFmtId="14" fontId="1" fillId="36" borderId="14" xfId="0" applyNumberFormat="1" applyFont="1" applyFill="1" applyBorder="1" applyAlignment="1">
      <alignment vertical="center"/>
    </xf>
    <xf numFmtId="170" fontId="0" fillId="36" borderId="13" xfId="49" applyFont="1" applyFill="1" applyBorder="1" applyAlignment="1">
      <alignment vertical="center"/>
    </xf>
    <xf numFmtId="0" fontId="1" fillId="36" borderId="21" xfId="0" applyFont="1" applyFill="1" applyBorder="1" applyAlignment="1">
      <alignment vertical="center"/>
    </xf>
    <xf numFmtId="0" fontId="1" fillId="36" borderId="11" xfId="0" applyFont="1" applyFill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170" fontId="0" fillId="0" borderId="13" xfId="49" applyFont="1" applyBorder="1" applyAlignment="1">
      <alignment vertical="center"/>
    </xf>
    <xf numFmtId="0" fontId="1" fillId="0" borderId="21" xfId="0" applyFont="1" applyBorder="1" applyAlignment="1">
      <alignment horizontal="right" vertical="center"/>
    </xf>
    <xf numFmtId="170" fontId="0" fillId="33" borderId="13" xfId="49" applyFont="1" applyFill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14" fontId="1" fillId="0" borderId="10" xfId="0" applyNumberFormat="1" applyFont="1" applyBorder="1" applyAlignment="1">
      <alignment vertical="center"/>
    </xf>
    <xf numFmtId="183" fontId="0" fillId="0" borderId="0" xfId="0" applyNumberFormat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4" fontId="1" fillId="0" borderId="17" xfId="0" applyNumberFormat="1" applyFont="1" applyBorder="1" applyAlignment="1">
      <alignment vertical="center"/>
    </xf>
    <xf numFmtId="0" fontId="1" fillId="0" borderId="20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59" fillId="0" borderId="13" xfId="0" applyFont="1" applyBorder="1" applyAlignment="1">
      <alignment vertical="center"/>
    </xf>
    <xf numFmtId="0" fontId="60" fillId="0" borderId="13" xfId="0" applyFont="1" applyBorder="1" applyAlignment="1">
      <alignment vertical="center" wrapText="1"/>
    </xf>
    <xf numFmtId="185" fontId="60" fillId="0" borderId="13" xfId="0" applyNumberFormat="1" applyFont="1" applyBorder="1" applyAlignment="1">
      <alignment vertical="center"/>
    </xf>
    <xf numFmtId="186" fontId="60" fillId="0" borderId="13" xfId="0" applyNumberFormat="1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183" fontId="0" fillId="38" borderId="0" xfId="0" applyNumberFormat="1" applyFill="1" applyAlignment="1">
      <alignment vertical="center"/>
    </xf>
    <xf numFmtId="183" fontId="0" fillId="34" borderId="0" xfId="0" applyNumberFormat="1" applyFill="1" applyAlignment="1">
      <alignment vertical="center"/>
    </xf>
    <xf numFmtId="183" fontId="0" fillId="35" borderId="0" xfId="0" applyNumberFormat="1" applyFill="1" applyAlignment="1">
      <alignment vertical="center"/>
    </xf>
    <xf numFmtId="0" fontId="60" fillId="0" borderId="17" xfId="0" applyFont="1" applyBorder="1" applyAlignment="1">
      <alignment vertical="center"/>
    </xf>
    <xf numFmtId="170" fontId="0" fillId="34" borderId="13" xfId="49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59" fillId="0" borderId="13" xfId="0" applyFont="1" applyFill="1" applyBorder="1" applyAlignment="1">
      <alignment vertical="center"/>
    </xf>
    <xf numFmtId="0" fontId="60" fillId="0" borderId="13" xfId="0" applyFont="1" applyFill="1" applyBorder="1" applyAlignment="1">
      <alignment vertical="center"/>
    </xf>
    <xf numFmtId="4" fontId="1" fillId="0" borderId="12" xfId="0" applyNumberFormat="1" applyFont="1" applyBorder="1" applyAlignment="1">
      <alignment horizontal="right" vertical="center"/>
    </xf>
    <xf numFmtId="14" fontId="1" fillId="0" borderId="13" xfId="0" applyNumberFormat="1" applyFont="1" applyBorder="1" applyAlignment="1">
      <alignment vertical="center"/>
    </xf>
    <xf numFmtId="4" fontId="1" fillId="0" borderId="12" xfId="0" applyNumberFormat="1" applyFont="1" applyFill="1" applyBorder="1" applyAlignment="1">
      <alignment horizontal="right" vertical="center"/>
    </xf>
    <xf numFmtId="0" fontId="61" fillId="0" borderId="22" xfId="0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14" fontId="61" fillId="0" borderId="14" xfId="0" applyNumberFormat="1" applyFont="1" applyBorder="1" applyAlignment="1">
      <alignment vertical="center"/>
    </xf>
    <xf numFmtId="170" fontId="66" fillId="0" borderId="11" xfId="49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61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22" xfId="52" applyFont="1" applyBorder="1" applyAlignment="1">
      <alignment horizontal="right" vertical="center"/>
      <protection/>
    </xf>
    <xf numFmtId="0" fontId="1" fillId="0" borderId="22" xfId="52" applyFont="1" applyBorder="1" applyAlignment="1">
      <alignment horizontal="right" vertical="center" wrapText="1"/>
      <protection/>
    </xf>
    <xf numFmtId="0" fontId="1" fillId="0" borderId="20" xfId="0" applyFont="1" applyFill="1" applyBorder="1" applyAlignment="1">
      <alignment vertical="center"/>
    </xf>
    <xf numFmtId="0" fontId="61" fillId="0" borderId="13" xfId="0" applyFont="1" applyBorder="1" applyAlignment="1" applyProtection="1">
      <alignment vertical="center"/>
      <protection locked="0"/>
    </xf>
    <xf numFmtId="0" fontId="59" fillId="0" borderId="17" xfId="0" applyFont="1" applyFill="1" applyBorder="1" applyAlignment="1">
      <alignment/>
    </xf>
    <xf numFmtId="0" fontId="61" fillId="0" borderId="23" xfId="0" applyFont="1" applyFill="1" applyBorder="1" applyAlignment="1" applyProtection="1">
      <alignment horizontal="left" vertical="center" wrapText="1"/>
      <protection locked="0"/>
    </xf>
    <xf numFmtId="0" fontId="60" fillId="0" borderId="23" xfId="0" applyFont="1" applyFill="1" applyBorder="1" applyAlignment="1">
      <alignment wrapText="1"/>
    </xf>
    <xf numFmtId="185" fontId="60" fillId="0" borderId="20" xfId="0" applyNumberFormat="1" applyFont="1" applyFill="1" applyBorder="1" applyAlignment="1">
      <alignment/>
    </xf>
    <xf numFmtId="186" fontId="60" fillId="0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60" fillId="0" borderId="0" xfId="0" applyFont="1" applyAlignment="1">
      <alignment/>
    </xf>
    <xf numFmtId="170" fontId="0" fillId="0" borderId="13" xfId="49" applyFont="1" applyFill="1" applyBorder="1" applyAlignment="1">
      <alignment vertical="center"/>
    </xf>
    <xf numFmtId="170" fontId="9" fillId="34" borderId="13" xfId="49" applyFont="1" applyFill="1" applyBorder="1" applyAlignment="1">
      <alignment/>
    </xf>
    <xf numFmtId="170" fontId="9" fillId="34" borderId="0" xfId="49" applyFont="1" applyFill="1" applyAlignment="1">
      <alignment/>
    </xf>
    <xf numFmtId="186" fontId="13" fillId="33" borderId="13" xfId="0" applyNumberFormat="1" applyFont="1" applyFill="1" applyBorder="1" applyAlignment="1">
      <alignment/>
    </xf>
    <xf numFmtId="186" fontId="0" fillId="0" borderId="0" xfId="0" applyNumberFormat="1" applyAlignment="1">
      <alignment/>
    </xf>
    <xf numFmtId="186" fontId="9" fillId="34" borderId="0" xfId="0" applyNumberFormat="1" applyFont="1" applyFill="1" applyBorder="1" applyAlignment="1">
      <alignment/>
    </xf>
    <xf numFmtId="170" fontId="7" fillId="33" borderId="0" xfId="49" applyFont="1" applyFill="1" applyBorder="1" applyAlignment="1">
      <alignment wrapText="1"/>
    </xf>
    <xf numFmtId="170" fontId="7" fillId="34" borderId="0" xfId="0" applyNumberFormat="1" applyFont="1" applyFill="1" applyBorder="1" applyAlignment="1">
      <alignment wrapText="1"/>
    </xf>
    <xf numFmtId="170" fontId="9" fillId="0" borderId="13" xfId="49" applyFont="1" applyFill="1" applyBorder="1" applyAlignment="1">
      <alignment/>
    </xf>
    <xf numFmtId="170" fontId="14" fillId="0" borderId="0" xfId="49" applyFont="1" applyAlignment="1">
      <alignment/>
    </xf>
    <xf numFmtId="0" fontId="9" fillId="0" borderId="13" xfId="0" applyFont="1" applyBorder="1" applyAlignment="1">
      <alignment horizontal="center"/>
    </xf>
    <xf numFmtId="170" fontId="9" fillId="34" borderId="13" xfId="49" applyFont="1" applyFill="1" applyBorder="1" applyAlignment="1">
      <alignment horizontal="center"/>
    </xf>
    <xf numFmtId="0" fontId="0" fillId="0" borderId="0" xfId="52" applyFont="1" applyBorder="1" applyAlignment="1">
      <alignment horizontal="left" vertical="center"/>
      <protection/>
    </xf>
    <xf numFmtId="0" fontId="1" fillId="0" borderId="0" xfId="52" applyFont="1" applyAlignment="1">
      <alignment horizontal="center" vertical="center"/>
      <protection/>
    </xf>
    <xf numFmtId="0" fontId="12" fillId="0" borderId="2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1" fillId="0" borderId="20" xfId="52" applyFont="1" applyBorder="1" applyAlignment="1">
      <alignment horizontal="center" vertical="center"/>
      <protection/>
    </xf>
    <xf numFmtId="0" fontId="11" fillId="0" borderId="13" xfId="52" applyFont="1" applyBorder="1" applyAlignment="1">
      <alignment horizontal="center" vertical="center"/>
      <protection/>
    </xf>
    <xf numFmtId="0" fontId="9" fillId="0" borderId="2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70" fontId="9" fillId="33" borderId="13" xfId="49" applyFont="1" applyFill="1" applyBorder="1" applyAlignment="1">
      <alignment horizontal="center"/>
    </xf>
    <xf numFmtId="183" fontId="9" fillId="33" borderId="13" xfId="49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70" fontId="9" fillId="0" borderId="13" xfId="49" applyFont="1" applyBorder="1" applyAlignment="1">
      <alignment horizontal="center"/>
    </xf>
    <xf numFmtId="170" fontId="9" fillId="33" borderId="10" xfId="49" applyFont="1" applyFill="1" applyBorder="1" applyAlignment="1">
      <alignment horizontal="center"/>
    </xf>
    <xf numFmtId="170" fontId="9" fillId="0" borderId="13" xfId="49" applyFont="1" applyFill="1" applyBorder="1" applyAlignment="1">
      <alignment horizontal="center"/>
    </xf>
    <xf numFmtId="170" fontId="9" fillId="33" borderId="16" xfId="49" applyFont="1" applyFill="1" applyBorder="1" applyAlignment="1">
      <alignment horizontal="center"/>
    </xf>
    <xf numFmtId="170" fontId="9" fillId="33" borderId="14" xfId="49" applyFont="1" applyFill="1" applyBorder="1" applyAlignment="1">
      <alignment horizontal="center"/>
    </xf>
    <xf numFmtId="0" fontId="9" fillId="0" borderId="20" xfId="52" applyFont="1" applyBorder="1" applyAlignment="1">
      <alignment horizontal="center"/>
      <protection/>
    </xf>
    <xf numFmtId="0" fontId="9" fillId="0" borderId="13" xfId="52" applyFont="1" applyBorder="1" applyAlignment="1">
      <alignment horizontal="center"/>
      <protection/>
    </xf>
    <xf numFmtId="0" fontId="7" fillId="0" borderId="2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657225</xdr:colOff>
      <xdr:row>3</xdr:row>
      <xdr:rowOff>133350</xdr:rowOff>
    </xdr:from>
    <xdr:to>
      <xdr:col>12</xdr:col>
      <xdr:colOff>609600</xdr:colOff>
      <xdr:row>19</xdr:row>
      <xdr:rowOff>28575</xdr:rowOff>
    </xdr:to>
    <xdr:sp>
      <xdr:nvSpPr>
        <xdr:cNvPr id="1" name="Text Box 49"/>
        <xdr:cNvSpPr txBox="1">
          <a:spLocks noChangeArrowheads="1"/>
        </xdr:cNvSpPr>
      </xdr:nvSpPr>
      <xdr:spPr>
        <a:xfrm>
          <a:off x="10182225" y="695325"/>
          <a:ext cx="3228975" cy="44958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los campos de: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Descripción del bien: se deben señalar las características, colindancias y medidas.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Ubicación: la localización fisica del inmueble.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 en libros: valores en contratos de compra-venta debidamente requisitados o se anotará el importe de adquisición histórico o el que se les haya asignado en administraciones anteriores.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 de adquisición: si fue por medio de compra-venta, donación, etc.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57150</xdr:rowOff>
    </xdr:from>
    <xdr:to>
      <xdr:col>13</xdr:col>
      <xdr:colOff>638175</xdr:colOff>
      <xdr:row>18</xdr:row>
      <xdr:rowOff>57150</xdr:rowOff>
    </xdr:to>
    <xdr:sp>
      <xdr:nvSpPr>
        <xdr:cNvPr id="1" name="Text Box 49"/>
        <xdr:cNvSpPr txBox="1">
          <a:spLocks noChangeArrowheads="1"/>
        </xdr:cNvSpPr>
      </xdr:nvSpPr>
      <xdr:spPr>
        <a:xfrm>
          <a:off x="10934700" y="419100"/>
          <a:ext cx="2914650" cy="49625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los campos de: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Cantidad: el número de bienes que se describen.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Descripción del bien: se deben señalar las características y especificaciones.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Área de adscripción: el área responsable de la ubicción del bien.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 en libros: valores de facturas o documento que acrediten la propiedad del bien.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 de adquisición: si fue por medio de compra-venta, donación, etc.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733425</xdr:colOff>
      <xdr:row>4</xdr:row>
      <xdr:rowOff>85725</xdr:rowOff>
    </xdr:from>
    <xdr:to>
      <xdr:col>15</xdr:col>
      <xdr:colOff>295275</xdr:colOff>
      <xdr:row>17</xdr:row>
      <xdr:rowOff>19050</xdr:rowOff>
    </xdr:to>
    <xdr:sp>
      <xdr:nvSpPr>
        <xdr:cNvPr id="1" name="Text Box 49"/>
        <xdr:cNvSpPr txBox="1">
          <a:spLocks noChangeArrowheads="1"/>
        </xdr:cNvSpPr>
      </xdr:nvSpPr>
      <xdr:spPr>
        <a:xfrm>
          <a:off x="12668250" y="847725"/>
          <a:ext cx="2609850" cy="34194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los campos de: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Cantidad: el número de bienes que se describen.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Descripción del bien: se deben señalar las características y especificaciones.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Área de adscripción: el área responsable de la herramienta.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 en libros: valores de facturas o documento que acrediten la propiedad del bien.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 de adquisición: si fue por medio de compra-venta, donación, etc.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2</xdr:row>
      <xdr:rowOff>85725</xdr:rowOff>
    </xdr:from>
    <xdr:to>
      <xdr:col>12</xdr:col>
      <xdr:colOff>447675</xdr:colOff>
      <xdr:row>19</xdr:row>
      <xdr:rowOff>38100</xdr:rowOff>
    </xdr:to>
    <xdr:sp>
      <xdr:nvSpPr>
        <xdr:cNvPr id="1" name="Text Box 49"/>
        <xdr:cNvSpPr txBox="1">
          <a:spLocks noChangeArrowheads="1"/>
        </xdr:cNvSpPr>
      </xdr:nvSpPr>
      <xdr:spPr>
        <a:xfrm>
          <a:off x="10306050" y="447675"/>
          <a:ext cx="2628900" cy="39719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los campos de: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Descripción del bien: se deben señalar las características y colindancias.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Ubicación: la localización fisica del inmueble.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 en libros: valores en contratos de compra-venta debidamente requisitados o se anotará el importe de adquisición histórico o el que se les haya asignado en administraciones anteriores.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 de adquisición: si fue por medio de compra-venta, donación, etc.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6</xdr:row>
      <xdr:rowOff>104775</xdr:rowOff>
    </xdr:from>
    <xdr:to>
      <xdr:col>13</xdr:col>
      <xdr:colOff>552450</xdr:colOff>
      <xdr:row>17</xdr:row>
      <xdr:rowOff>266700</xdr:rowOff>
    </xdr:to>
    <xdr:sp>
      <xdr:nvSpPr>
        <xdr:cNvPr id="1" name="Text Box 49"/>
        <xdr:cNvSpPr txBox="1">
          <a:spLocks noChangeArrowheads="1"/>
        </xdr:cNvSpPr>
      </xdr:nvSpPr>
      <xdr:spPr>
        <a:xfrm>
          <a:off x="10496550" y="1228725"/>
          <a:ext cx="3524250" cy="35147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los campos de: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Cantidad: el número de bienes que se describen.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Descripción del bien: se deben señalar las características y especificaciones.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Área de adscripción: el área responsable de la ubicación del bien.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 en libros: valores de facturas o documento que acrediten la propiedad del bien.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 de adquisición: si fue por medio de compra-venta, donación, etc.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733425</xdr:colOff>
      <xdr:row>4</xdr:row>
      <xdr:rowOff>85725</xdr:rowOff>
    </xdr:from>
    <xdr:to>
      <xdr:col>15</xdr:col>
      <xdr:colOff>295275</xdr:colOff>
      <xdr:row>17</xdr:row>
      <xdr:rowOff>28575</xdr:rowOff>
    </xdr:to>
    <xdr:sp>
      <xdr:nvSpPr>
        <xdr:cNvPr id="1" name="Text Box 49"/>
        <xdr:cNvSpPr txBox="1">
          <a:spLocks noChangeArrowheads="1"/>
        </xdr:cNvSpPr>
      </xdr:nvSpPr>
      <xdr:spPr>
        <a:xfrm>
          <a:off x="12011025" y="847725"/>
          <a:ext cx="2609850" cy="26098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los campos de: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Cantidad: el número de bienes que se describen.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Descripción del bien: se deben señalar las características y especificaciones.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Área de adscripción: el área responsable de la herramienta.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 en libros: valores de facturas o documento que acrediten la propiedad del bien.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 de adquisición: si fue por medio de compra-venta, donación, etc.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676275</xdr:colOff>
      <xdr:row>3</xdr:row>
      <xdr:rowOff>104775</xdr:rowOff>
    </xdr:from>
    <xdr:to>
      <xdr:col>14</xdr:col>
      <xdr:colOff>485775</xdr:colOff>
      <xdr:row>36</xdr:row>
      <xdr:rowOff>57150</xdr:rowOff>
    </xdr:to>
    <xdr:sp>
      <xdr:nvSpPr>
        <xdr:cNvPr id="1" name="Text Box 49"/>
        <xdr:cNvSpPr txBox="1">
          <a:spLocks noChangeArrowheads="1"/>
        </xdr:cNvSpPr>
      </xdr:nvSpPr>
      <xdr:spPr>
        <a:xfrm>
          <a:off x="12753975" y="666750"/>
          <a:ext cx="2857500" cy="121539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los campos de: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Cantidad: el número de bienes que se describen.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Descripción del bien: se deben señalar las características y especificaciones.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Área de adscripción: el área responsable de la ubicación del equipo de transporte.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 en libros: valores de facturas o documento que acrediten la propiedad del equipo de transporte.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 de adquisición: si fue por medio de compra-venta, donación, etc.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733425</xdr:colOff>
      <xdr:row>4</xdr:row>
      <xdr:rowOff>85725</xdr:rowOff>
    </xdr:from>
    <xdr:to>
      <xdr:col>15</xdr:col>
      <xdr:colOff>295275</xdr:colOff>
      <xdr:row>17</xdr:row>
      <xdr:rowOff>28575</xdr:rowOff>
    </xdr:to>
    <xdr:sp>
      <xdr:nvSpPr>
        <xdr:cNvPr id="1" name="Text Box 49"/>
        <xdr:cNvSpPr txBox="1">
          <a:spLocks noChangeArrowheads="1"/>
        </xdr:cNvSpPr>
      </xdr:nvSpPr>
      <xdr:spPr>
        <a:xfrm>
          <a:off x="12068175" y="847725"/>
          <a:ext cx="2609850" cy="25622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los campos de: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Cantidad: el número de bienes que se describen.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Descripción del bien: se deben señalar las características y especificaciones.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Área de adscripción: el área responsable de la herramienta.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 en libros: valores de facturas o documento que acrediten la propiedad del bien.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 de adquisición: si fue por medio de compra-venta, donación, etc.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552450</xdr:colOff>
      <xdr:row>5</xdr:row>
      <xdr:rowOff>57150</xdr:rowOff>
    </xdr:from>
    <xdr:to>
      <xdr:col>13</xdr:col>
      <xdr:colOff>266700</xdr:colOff>
      <xdr:row>12</xdr:row>
      <xdr:rowOff>514350</xdr:rowOff>
    </xdr:to>
    <xdr:sp>
      <xdr:nvSpPr>
        <xdr:cNvPr id="1" name="Text Box 49"/>
        <xdr:cNvSpPr txBox="1">
          <a:spLocks noChangeArrowheads="1"/>
        </xdr:cNvSpPr>
      </xdr:nvSpPr>
      <xdr:spPr>
        <a:xfrm>
          <a:off x="10715625" y="1019175"/>
          <a:ext cx="2924175" cy="31337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los campos de: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Cantidad: el número de bienes que se describen.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Descripción del bien: se deben señalar las características y especificaciones.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Área de adscripción: el área responsable de la maquinaria o equipo.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 en libros: valores de facturas o documento que acrediten la propiedad del bien.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 de adquisición: si fue por medio de compra-venta, donación, etc.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2</xdr:row>
      <xdr:rowOff>161925</xdr:rowOff>
    </xdr:from>
    <xdr:to>
      <xdr:col>12</xdr:col>
      <xdr:colOff>390525</xdr:colOff>
      <xdr:row>17</xdr:row>
      <xdr:rowOff>142875</xdr:rowOff>
    </xdr:to>
    <xdr:sp>
      <xdr:nvSpPr>
        <xdr:cNvPr id="1" name="Text Box 49"/>
        <xdr:cNvSpPr txBox="1">
          <a:spLocks noChangeArrowheads="1"/>
        </xdr:cNvSpPr>
      </xdr:nvSpPr>
      <xdr:spPr>
        <a:xfrm>
          <a:off x="9705975" y="523875"/>
          <a:ext cx="2876550" cy="28956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los campos de: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Cantidad: el número de bienes que se describen.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Descripción del bien: se deben señalar las características, medidas y colindancias.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Ubicación: la localización física del monumento arqueólogico.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 en libros: valores de facturas o documento que acrediten la propiedad del bien.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 de adquisición: si fue por medio de donación, expropiación, etc.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733425</xdr:colOff>
      <xdr:row>4</xdr:row>
      <xdr:rowOff>85725</xdr:rowOff>
    </xdr:from>
    <xdr:to>
      <xdr:col>15</xdr:col>
      <xdr:colOff>295275</xdr:colOff>
      <xdr:row>22</xdr:row>
      <xdr:rowOff>28575</xdr:rowOff>
    </xdr:to>
    <xdr:sp>
      <xdr:nvSpPr>
        <xdr:cNvPr id="1" name="Text Box 49"/>
        <xdr:cNvSpPr txBox="1">
          <a:spLocks noChangeArrowheads="1"/>
        </xdr:cNvSpPr>
      </xdr:nvSpPr>
      <xdr:spPr>
        <a:xfrm>
          <a:off x="11753850" y="847725"/>
          <a:ext cx="2609850" cy="38576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los campos de: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Cantidad: el número de bienes que se describen.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Descripción del bien: se deben señalar las características y especificaciones.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Área de adscripción: el área responsable de la herramienta.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 en libros: valores de facturas o documento que acrediten la propiedad del bien.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 de adquisición: si fue por medio de compra-venta, donación, etc.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sers\NELLY\Documents\ATOTO\TAN\TESORERIA%20ATOTO\INVENTARIO\inventario%202014%20-%20co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IFICIOS"/>
      <sheetName val="TERRENOS"/>
      <sheetName val="MOB Y EQ OFICINA"/>
      <sheetName val="MAQUINARIA Y EQ"/>
      <sheetName val="EQ COMPUTO"/>
      <sheetName val="MONUMENTOS ARQ"/>
      <sheetName val="HERRAMIENTAS"/>
      <sheetName val="EQ TRANSPORTE"/>
      <sheetName val="Hoja1"/>
      <sheetName val="BAJAS"/>
      <sheetName val="Hoja3"/>
      <sheetName val="Hoja2"/>
    </sheetNames>
    <sheetDataSet>
      <sheetData sheetId="6">
        <row r="7">
          <cell r="A7" t="str">
            <v>MAT BOD HM TAL 01</v>
          </cell>
          <cell r="C7" t="str">
            <v>TALADRO BOSH DE MEDIA PG</v>
          </cell>
          <cell r="D7" t="str">
            <v>ALMACEN</v>
          </cell>
          <cell r="E7" t="str">
            <v>ADMON. ANT</v>
          </cell>
          <cell r="F7">
            <v>840</v>
          </cell>
        </row>
        <row r="8">
          <cell r="A8" t="str">
            <v>MAT BOD HM PINZ 01</v>
          </cell>
          <cell r="C8" t="str">
            <v>PINZAS ELECTRICAS</v>
          </cell>
          <cell r="D8" t="str">
            <v>ALMACEN</v>
          </cell>
          <cell r="E8" t="str">
            <v>ADMON. ANT</v>
          </cell>
          <cell r="F8">
            <v>120</v>
          </cell>
        </row>
        <row r="9">
          <cell r="C9" t="str">
            <v>DESARMADORES COMBINADOS 8 PIEZAS</v>
          </cell>
          <cell r="D9" t="str">
            <v>ALMACEN</v>
          </cell>
          <cell r="E9">
            <v>41365</v>
          </cell>
          <cell r="F9">
            <v>459.7</v>
          </cell>
        </row>
        <row r="10">
          <cell r="C10" t="str">
            <v>LLAVES ALLEN 10 PIEZAS</v>
          </cell>
          <cell r="D10" t="str">
            <v>ALMACEN</v>
          </cell>
          <cell r="E10">
            <v>41365</v>
          </cell>
          <cell r="F10">
            <v>146.05</v>
          </cell>
        </row>
        <row r="11">
          <cell r="C11" t="str">
            <v>LLAVE STILLSON INDUSTRIAL 36"</v>
          </cell>
          <cell r="D11" t="str">
            <v>ALMACEN</v>
          </cell>
          <cell r="E11">
            <v>41456</v>
          </cell>
          <cell r="F11">
            <v>2111.2</v>
          </cell>
        </row>
        <row r="12">
          <cell r="A12" t="str">
            <v>MAT PC MAQE EXT 01-03</v>
          </cell>
          <cell r="C12" t="str">
            <v>EXTINTORES COLOR ROJO 9 KGS</v>
          </cell>
          <cell r="D12" t="str">
            <v>PROTECCION CIVIL</v>
          </cell>
          <cell r="E12" t="str">
            <v>ADMON. ANT</v>
          </cell>
          <cell r="F12">
            <v>3000</v>
          </cell>
        </row>
        <row r="13">
          <cell r="A13" t="str">
            <v>MAT PC MAQE CAMT 02</v>
          </cell>
          <cell r="C13" t="str">
            <v>CAMILLA RIGIDA DE MADERA</v>
          </cell>
          <cell r="D13" t="str">
            <v>PROTECCION CIVIL</v>
          </cell>
          <cell r="E13" t="str">
            <v>ADMON. ANT</v>
          </cell>
          <cell r="F13">
            <v>1000</v>
          </cell>
        </row>
        <row r="14">
          <cell r="A14" t="str">
            <v>MAT PC MAQE EXTG 01</v>
          </cell>
          <cell r="C14" t="str">
            <v>EXTINTOR  GRANDE 68 KGS., COLOR ROJO C/RUEDAS</v>
          </cell>
          <cell r="D14" t="str">
            <v>PROTECCION CIVIL</v>
          </cell>
          <cell r="E14" t="str">
            <v>ADMON. ANT.</v>
          </cell>
          <cell r="F14">
            <v>4500</v>
          </cell>
        </row>
        <row r="15">
          <cell r="A15" t="str">
            <v>MAT PC MAQE ASP 01-03</v>
          </cell>
          <cell r="C15" t="str">
            <v>ASPERSORES </v>
          </cell>
          <cell r="D15" t="str">
            <v>PROTECCION CIVIL</v>
          </cell>
          <cell r="E15">
            <v>39920</v>
          </cell>
          <cell r="F15">
            <v>2595</v>
          </cell>
        </row>
        <row r="16">
          <cell r="A16" t="str">
            <v>MAT PC MAQE BOQ BOQ 01-02</v>
          </cell>
          <cell r="C16" t="str">
            <v>BOQUILLAS DE BOMBERO</v>
          </cell>
          <cell r="D16" t="str">
            <v>PROTECCION CIVIL</v>
          </cell>
          <cell r="F16">
            <v>4500</v>
          </cell>
        </row>
        <row r="17">
          <cell r="A17" t="str">
            <v>MAT PC MAQE TAB 01</v>
          </cell>
          <cell r="C17" t="str">
            <v>TABLA PLEGABLE</v>
          </cell>
          <cell r="D17" t="str">
            <v>PROTECCION CIVIL</v>
          </cell>
          <cell r="F17">
            <v>8700</v>
          </cell>
        </row>
        <row r="18">
          <cell r="A18" t="str">
            <v>MAT PC MAQE EQO 01-02</v>
          </cell>
          <cell r="C18" t="str">
            <v>EQUIPO DE OXIGENO</v>
          </cell>
          <cell r="D18" t="str">
            <v>PROTECCION CIVIL</v>
          </cell>
          <cell r="F18">
            <v>5000</v>
          </cell>
        </row>
        <row r="19">
          <cell r="A19" t="str">
            <v>MAT PC MAQE AMBU 01</v>
          </cell>
          <cell r="D19" t="str">
            <v>PROTECCION CIVIL</v>
          </cell>
          <cell r="F19">
            <v>7800</v>
          </cell>
        </row>
        <row r="20">
          <cell r="A20" t="str">
            <v>MAT PC MAQE CARCA 01</v>
          </cell>
          <cell r="C20" t="str">
            <v>CARRO CAMILLA</v>
          </cell>
          <cell r="D20" t="str">
            <v>PROTECCION CIVIL</v>
          </cell>
          <cell r="F20">
            <v>500</v>
          </cell>
        </row>
        <row r="21">
          <cell r="A21" t="str">
            <v>MAT PC MAQE EXT 04-05</v>
          </cell>
          <cell r="C21" t="str">
            <v>EXTINTORES COLOR ROJO 9 KGS</v>
          </cell>
          <cell r="D21" t="str">
            <v>PROTECCION CIVIL</v>
          </cell>
          <cell r="F21">
            <v>9500</v>
          </cell>
        </row>
        <row r="22">
          <cell r="A22" t="str">
            <v>MAT PC MAQE HCH 01</v>
          </cell>
          <cell r="C22" t="str">
            <v>HACHA</v>
          </cell>
          <cell r="F22">
            <v>500</v>
          </cell>
        </row>
        <row r="23">
          <cell r="A23" t="str">
            <v>MAT PC HM BART 01-02</v>
          </cell>
          <cell r="C23" t="str">
            <v>BARRETAS COLOR NARANJA</v>
          </cell>
          <cell r="D23" t="str">
            <v>PROTECCION CIVIL</v>
          </cell>
          <cell r="E23" t="str">
            <v>ADMON. ANT</v>
          </cell>
          <cell r="F23">
            <v>959.074</v>
          </cell>
        </row>
        <row r="24">
          <cell r="A24" t="str">
            <v>MAT PC HM PAL 04-05</v>
          </cell>
          <cell r="C24" t="str">
            <v>PALAS NUEVAS DE PUNTA</v>
          </cell>
          <cell r="D24" t="str">
            <v>PROTECCION CIVIL</v>
          </cell>
          <cell r="F24">
            <v>5000</v>
          </cell>
        </row>
        <row r="25">
          <cell r="A25" t="str">
            <v>MAT PC HM PAL 06</v>
          </cell>
          <cell r="C25" t="str">
            <v>PALAS CUADRADAS</v>
          </cell>
          <cell r="D25" t="str">
            <v>PROTECCION CIVIL</v>
          </cell>
          <cell r="F25">
            <v>5000</v>
          </cell>
        </row>
        <row r="26">
          <cell r="A26" t="str">
            <v>MAT PC HM SAL 01-02</v>
          </cell>
          <cell r="C26" t="str">
            <v>SALPAPICOS</v>
          </cell>
          <cell r="D26" t="str">
            <v>PROTECCION CIVIL</v>
          </cell>
          <cell r="F26">
            <v>5000</v>
          </cell>
        </row>
        <row r="27">
          <cell r="A27" t="str">
            <v>MAT PC HM RAS 01</v>
          </cell>
          <cell r="C27" t="str">
            <v>RASTRILLOS</v>
          </cell>
          <cell r="D27" t="str">
            <v>PROTECCION CIVIL</v>
          </cell>
          <cell r="F27">
            <v>3000</v>
          </cell>
        </row>
        <row r="28">
          <cell r="A28" t="str">
            <v>MAT PC HM BARR 01-03</v>
          </cell>
          <cell r="C28" t="str">
            <v>BARRETAS GRANDES</v>
          </cell>
          <cell r="D28" t="str">
            <v>PROTECCION CIVIL</v>
          </cell>
          <cell r="F28">
            <v>3000</v>
          </cell>
        </row>
        <row r="29">
          <cell r="A29" t="str">
            <v>MAT PC HM BARR 04-05</v>
          </cell>
          <cell r="C29" t="str">
            <v>BARRETAS PATAS DE CABRA</v>
          </cell>
          <cell r="D29" t="str">
            <v>PROTECCION CIVIL</v>
          </cell>
          <cell r="F29">
            <v>2500</v>
          </cell>
        </row>
        <row r="30">
          <cell r="A30" t="str">
            <v>MAT PC HM MACH 01</v>
          </cell>
          <cell r="C30" t="str">
            <v>MACHETE</v>
          </cell>
          <cell r="D30" t="str">
            <v>PROTECCION CIVIL</v>
          </cell>
          <cell r="F30">
            <v>4500</v>
          </cell>
        </row>
        <row r="31">
          <cell r="A31" t="str">
            <v>MAT PC HM SIS 01</v>
          </cell>
          <cell r="C31" t="str">
            <v>SISAYAS CHICAS</v>
          </cell>
          <cell r="D31" t="str">
            <v>PROTECCION CIVIL</v>
          </cell>
          <cell r="F31">
            <v>4500</v>
          </cell>
        </row>
        <row r="32">
          <cell r="A32" t="str">
            <v>MAT PC MEO  FUE 01</v>
          </cell>
          <cell r="C32" t="str">
            <v>FUENTE DE PODER  50 AMP. 13.5 V</v>
          </cell>
          <cell r="D32" t="str">
            <v>PROTECCION CIVIL</v>
          </cell>
          <cell r="E32">
            <v>39868</v>
          </cell>
          <cell r="F32">
            <v>3273.47</v>
          </cell>
        </row>
        <row r="33">
          <cell r="A33" t="str">
            <v>MAT PC ER RAD 01-03</v>
          </cell>
          <cell r="C33" t="str">
            <v>RADIOS PORTATILES</v>
          </cell>
          <cell r="D33" t="str">
            <v>PROTECCION CIVIL</v>
          </cell>
          <cell r="F33">
            <v>7500</v>
          </cell>
        </row>
        <row r="34">
          <cell r="A34" t="str">
            <v>MAT PC ER RAD 05</v>
          </cell>
          <cell r="C34" t="str">
            <v>EQUIPO DE RADIOS PARA AMBULANCIA </v>
          </cell>
          <cell r="D34" t="str">
            <v>PROTECCION CIVIL</v>
          </cell>
          <cell r="E34">
            <v>40452</v>
          </cell>
          <cell r="F34">
            <v>6000</v>
          </cell>
        </row>
        <row r="35">
          <cell r="C35" t="str">
            <v>RADIOS PCK 4 IDLAND UNIDEN</v>
          </cell>
          <cell r="D35" t="str">
            <v>TESORERIA MUNICIPAL</v>
          </cell>
          <cell r="F35">
            <v>3681.16</v>
          </cell>
        </row>
        <row r="36">
          <cell r="A36" t="str">
            <v>MAT OP MAQE CARRET.</v>
          </cell>
          <cell r="C36" t="str">
            <v>CARRETILLAS MARCA TRUPER</v>
          </cell>
          <cell r="D36" t="str">
            <v>OBRAS PUBLICAS</v>
          </cell>
          <cell r="E36">
            <v>40269</v>
          </cell>
          <cell r="F36">
            <v>1359.99</v>
          </cell>
        </row>
        <row r="37">
          <cell r="A37" t="str">
            <v>MAT OP MAQE ESC.ALUM</v>
          </cell>
          <cell r="C37" t="str">
            <v>ESCALERA DE ALUMINIO</v>
          </cell>
          <cell r="D37" t="str">
            <v>OBRAS PUBLICAS</v>
          </cell>
          <cell r="E37">
            <v>40269</v>
          </cell>
          <cell r="F37">
            <v>2124</v>
          </cell>
        </row>
        <row r="38">
          <cell r="A38" t="str">
            <v>MAT OP MAQE GATO 3T</v>
          </cell>
          <cell r="C38" t="str">
            <v>1 GATO DE 3 TONELADAS DE PATIN  GRAPO 3</v>
          </cell>
          <cell r="D38" t="str">
            <v>SERVICIOS PUBLICOS </v>
          </cell>
          <cell r="E38">
            <v>40269</v>
          </cell>
          <cell r="F38">
            <v>4140</v>
          </cell>
        </row>
        <row r="39">
          <cell r="C39" t="str">
            <v>TRANSFORMADOR UNIVERSAL</v>
          </cell>
          <cell r="D39" t="str">
            <v>SERVICIOS PUBLICOS </v>
          </cell>
          <cell r="E39">
            <v>41395</v>
          </cell>
          <cell r="F39">
            <v>843.58</v>
          </cell>
        </row>
        <row r="40">
          <cell r="C40" t="str">
            <v>ARRANCADOR 2HP-220V MARCA PENTAX</v>
          </cell>
          <cell r="D40" t="str">
            <v>SERVICIOS PUBLICOS </v>
          </cell>
          <cell r="E40">
            <v>41306</v>
          </cell>
          <cell r="F40">
            <v>2004.48</v>
          </cell>
        </row>
        <row r="41">
          <cell r="C41" t="str">
            <v>DESARMADORES COMBINADOS 8 PIEZAS</v>
          </cell>
          <cell r="D41" t="str">
            <v>SERVICIOS PUBLICOS </v>
          </cell>
          <cell r="E41">
            <v>41334</v>
          </cell>
          <cell r="F41">
            <v>459.7</v>
          </cell>
        </row>
        <row r="42">
          <cell r="C42" t="str">
            <v>LLAVES ALLEN STD KNOVA</v>
          </cell>
          <cell r="D42" t="str">
            <v>SERVICIOS PUBLICOS </v>
          </cell>
          <cell r="E42">
            <v>41334</v>
          </cell>
          <cell r="F42">
            <v>113.3</v>
          </cell>
        </row>
        <row r="43">
          <cell r="C43" t="str">
            <v>LLAVES ESTÁNDAR Y MILIMETRICAS DE 22 PZAS</v>
          </cell>
          <cell r="D43" t="str">
            <v>SERVICIOS PUBLICOS </v>
          </cell>
          <cell r="E43">
            <v>41334</v>
          </cell>
          <cell r="F43">
            <v>915.5</v>
          </cell>
        </row>
        <row r="44">
          <cell r="C44" t="str">
            <v>CARRETILLAS ZAZUL HONDA SAT-15</v>
          </cell>
          <cell r="D44" t="str">
            <v>SERVICIOS PUBLICOS </v>
          </cell>
          <cell r="E44">
            <v>41306</v>
          </cell>
          <cell r="F44">
            <v>1550</v>
          </cell>
        </row>
        <row r="45">
          <cell r="C45" t="str">
            <v>PERICO 24 PROTO</v>
          </cell>
          <cell r="D45" t="str">
            <v>SERVICIOS PUBLICOS </v>
          </cell>
          <cell r="E45">
            <v>41306</v>
          </cell>
          <cell r="F45">
            <v>1348.08</v>
          </cell>
        </row>
        <row r="46">
          <cell r="C46" t="str">
            <v>STILSON PRETUL 24"</v>
          </cell>
          <cell r="D46" t="str">
            <v>SERVICIOS PUBLICOS </v>
          </cell>
          <cell r="E46">
            <v>41306</v>
          </cell>
          <cell r="F46">
            <v>329.44</v>
          </cell>
        </row>
        <row r="47">
          <cell r="C47" t="str">
            <v>PINZAS DE CORTE DIAGONAL INDTR 7" KNOVA</v>
          </cell>
          <cell r="D47" t="str">
            <v>SERVICIOS PUBLICOS </v>
          </cell>
          <cell r="E47">
            <v>41334</v>
          </cell>
          <cell r="F47">
            <v>201.53</v>
          </cell>
        </row>
        <row r="48">
          <cell r="C48" t="str">
            <v>PINZAS ELECTRICAS INDUSTRIALES 9 1/2"</v>
          </cell>
          <cell r="D48" t="str">
            <v>SERVICIOS PUBLICOS </v>
          </cell>
          <cell r="E48">
            <v>41334</v>
          </cell>
          <cell r="F48">
            <v>315.45</v>
          </cell>
        </row>
        <row r="49">
          <cell r="C49" t="str">
            <v>PINZAS PUNTA Y CORTE 8" KNOVA</v>
          </cell>
          <cell r="D49" t="str">
            <v>SERVICIOS PUBLICOS </v>
          </cell>
          <cell r="E49">
            <v>41334</v>
          </cell>
          <cell r="F49">
            <v>171.22</v>
          </cell>
        </row>
        <row r="50">
          <cell r="C50" t="str">
            <v>CINCEL 7/8*12</v>
          </cell>
          <cell r="D50" t="str">
            <v>SERVICIOS PUBLICOS </v>
          </cell>
          <cell r="E50">
            <v>41365</v>
          </cell>
          <cell r="F50">
            <v>172.59</v>
          </cell>
        </row>
        <row r="51">
          <cell r="C51" t="str">
            <v>BROCAS Y PUNTAS Y 300 PZAS KNOVA</v>
          </cell>
          <cell r="D51" t="str">
            <v>SERVICIOS PUBLICOS </v>
          </cell>
          <cell r="E51">
            <v>41365</v>
          </cell>
          <cell r="F51">
            <v>375.84</v>
          </cell>
        </row>
        <row r="52">
          <cell r="C52" t="str">
            <v>TALADRO ROTO MARTILLO 1/2 BOSCH</v>
          </cell>
          <cell r="D52" t="str">
            <v>SERVICIOS PUBLICOS </v>
          </cell>
          <cell r="E52">
            <v>41334</v>
          </cell>
          <cell r="F52">
            <v>2193.1</v>
          </cell>
        </row>
        <row r="53">
          <cell r="C53" t="str">
            <v>MINIESMERILADOR 4 1/2 DEWALT</v>
          </cell>
          <cell r="D53" t="str">
            <v>SERVICIOS PUBLICOS </v>
          </cell>
          <cell r="E53">
            <v>41518</v>
          </cell>
          <cell r="F53">
            <v>1550.01</v>
          </cell>
        </row>
        <row r="54">
          <cell r="C54" t="str">
            <v>DISCO DIAMANT 4 1/2</v>
          </cell>
          <cell r="D54" t="str">
            <v>SERVICIOS PUBLICOS </v>
          </cell>
          <cell r="E54">
            <v>41518</v>
          </cell>
          <cell r="F54">
            <v>95</v>
          </cell>
        </row>
        <row r="55">
          <cell r="C55" t="str">
            <v>MULTIMETRO DIGITAL DE GANCHO KNOVA</v>
          </cell>
          <cell r="D55" t="str">
            <v>SERVICIOS PUBLICOS </v>
          </cell>
          <cell r="E55">
            <v>41334</v>
          </cell>
          <cell r="F55">
            <v>1153.5</v>
          </cell>
        </row>
        <row r="56">
          <cell r="C56" t="str">
            <v>ROTOMARTILLO DE 1/2 MILWOAKER 5378-20</v>
          </cell>
          <cell r="D56" t="str">
            <v>SERVICIOS PUBLICOS </v>
          </cell>
          <cell r="E56">
            <v>41487</v>
          </cell>
          <cell r="F56">
            <v>2100</v>
          </cell>
        </row>
        <row r="57">
          <cell r="C57" t="str">
            <v>JUEGO DE BROCAS PI METAL</v>
          </cell>
          <cell r="D57" t="str">
            <v>SERVICIOS PUBLICOS </v>
          </cell>
          <cell r="E57">
            <v>41487</v>
          </cell>
          <cell r="F57">
            <v>210.02</v>
          </cell>
        </row>
        <row r="58">
          <cell r="C58" t="str">
            <v>ROTOMARTILLO  BOSCH 1/2 R16</v>
          </cell>
          <cell r="D58" t="str">
            <v>SERVICIOS PUBLICOS </v>
          </cell>
          <cell r="E58">
            <v>41365</v>
          </cell>
          <cell r="F58">
            <v>2268.96</v>
          </cell>
        </row>
        <row r="59">
          <cell r="C59" t="str">
            <v>MATRACA REVERSIBLE DOBLE CUADRO 3/8 Y 1/5 KNOVA</v>
          </cell>
          <cell r="D59" t="str">
            <v>SERVICIOS PUBLICOS </v>
          </cell>
          <cell r="E59">
            <v>41334</v>
          </cell>
          <cell r="F59">
            <v>411.33</v>
          </cell>
        </row>
        <row r="60">
          <cell r="C60" t="str">
            <v>DADOS CORTOS Y LARGOS 1/2 DE 18 PZAS KNOVA</v>
          </cell>
          <cell r="D60" t="str">
            <v>SERVICIOS PUBLICOS </v>
          </cell>
          <cell r="E60">
            <v>41334</v>
          </cell>
          <cell r="F60">
            <v>811.72</v>
          </cell>
        </row>
        <row r="61">
          <cell r="C61" t="str">
            <v>MACETA DE BOLA 48 OZ HICKORY KNOVA</v>
          </cell>
          <cell r="D61" t="str">
            <v>SERVICIOS PUBLICOS </v>
          </cell>
          <cell r="E61">
            <v>41334</v>
          </cell>
          <cell r="F61">
            <v>328.97</v>
          </cell>
        </row>
        <row r="62">
          <cell r="A62" t="str">
            <v>MAT OP EC RP 01-02</v>
          </cell>
          <cell r="C62" t="str">
            <v>RADIOS 2 VIAS MOTOROLA 15525L 1X@</v>
          </cell>
          <cell r="D62" t="str">
            <v>OBRAS PUBLICAS</v>
          </cell>
          <cell r="E62">
            <v>39521</v>
          </cell>
          <cell r="F62">
            <v>899</v>
          </cell>
        </row>
        <row r="63">
          <cell r="A63" t="str">
            <v>MAT SEGP EC RP 01-02</v>
          </cell>
          <cell r="C63" t="str">
            <v>RADIO PORTATIL </v>
          </cell>
          <cell r="D63" t="str">
            <v>OBRAS PUBLICAS</v>
          </cell>
          <cell r="E63">
            <v>40032</v>
          </cell>
          <cell r="F63">
            <v>7600</v>
          </cell>
        </row>
        <row r="64">
          <cell r="A64" t="str">
            <v>MAT OP ERC  RP</v>
          </cell>
          <cell r="C64" t="str">
            <v>EQUIPO DE RADIO COMUNICACION </v>
          </cell>
          <cell r="D64" t="str">
            <v>OBRAS PUBLICAS</v>
          </cell>
          <cell r="E64">
            <v>40452</v>
          </cell>
          <cell r="F64">
            <v>6900</v>
          </cell>
        </row>
        <row r="65">
          <cell r="A65" t="str">
            <v>MAT OP ERC  RP</v>
          </cell>
          <cell r="C65" t="str">
            <v>RADIO PORTATIL MOD.</v>
          </cell>
          <cell r="D65" t="str">
            <v>OBRAS PUBLICAS</v>
          </cell>
          <cell r="E65">
            <v>40584</v>
          </cell>
          <cell r="F65">
            <v>6900</v>
          </cell>
        </row>
        <row r="66">
          <cell r="C66" t="str">
            <v>ESMERILADORA</v>
          </cell>
          <cell r="D66" t="str">
            <v>OBRAS PUBLICAS</v>
          </cell>
          <cell r="E66">
            <v>41183</v>
          </cell>
          <cell r="F66">
            <v>2700</v>
          </cell>
        </row>
        <row r="67">
          <cell r="A67" t="str">
            <v>MAT DIF MEO CARR 01</v>
          </cell>
          <cell r="C67" t="str">
            <v>CARRO DE PESAS Y POLAINAS</v>
          </cell>
          <cell r="D67" t="str">
            <v>DIF (UBR)</v>
          </cell>
          <cell r="F67">
            <v>3599</v>
          </cell>
        </row>
        <row r="68">
          <cell r="A68" t="str">
            <v>MAT DIF MEO COL 01</v>
          </cell>
          <cell r="C68" t="str">
            <v>COLCHON CILINDRICO DE 60CM. AMARILLO MCA.ORTIZ</v>
          </cell>
          <cell r="D68" t="str">
            <v>DIF (UBR)</v>
          </cell>
          <cell r="F68">
            <v>3000</v>
          </cell>
        </row>
        <row r="69">
          <cell r="A69" t="str">
            <v>MAT DIF MEO COL 02</v>
          </cell>
          <cell r="C69" t="str">
            <v>COLCHON CILINDRICO DE 90 CM. ROJO MCA. ORTIZ</v>
          </cell>
          <cell r="D69" t="str">
            <v>DIF (UBR)</v>
          </cell>
          <cell r="F69">
            <v>3500</v>
          </cell>
        </row>
        <row r="70">
          <cell r="A70" t="str">
            <v>MAT DIF MEO COL 03</v>
          </cell>
          <cell r="C70" t="str">
            <v>COLCHON EN FORMA DE CUÑA MCA. ORTIZ</v>
          </cell>
          <cell r="D70" t="str">
            <v>DIF (UBR)</v>
          </cell>
          <cell r="F70">
            <v>3500</v>
          </cell>
        </row>
        <row r="71">
          <cell r="A71" t="str">
            <v>MAT DIF MEO COL 04-05</v>
          </cell>
          <cell r="C71" t="str">
            <v>COLCHON DE TERAPIA</v>
          </cell>
          <cell r="D71" t="str">
            <v>DIF (UBR)</v>
          </cell>
          <cell r="F71">
            <v>3500</v>
          </cell>
        </row>
        <row r="72">
          <cell r="A72" t="str">
            <v>MAT DIF MEO ESP 01</v>
          </cell>
          <cell r="C72" t="str">
            <v>ESPEJO DE PARED</v>
          </cell>
          <cell r="D72" t="str">
            <v>DIF (UBR)</v>
          </cell>
          <cell r="F72">
            <v>870</v>
          </cell>
        </row>
        <row r="73">
          <cell r="A73" t="str">
            <v>MAT DIF MEO LAMP 01</v>
          </cell>
          <cell r="C73" t="str">
            <v>LAMPARA INFRARROJA MCA. RACO</v>
          </cell>
          <cell r="D73" t="str">
            <v>DIF (UBR)</v>
          </cell>
          <cell r="F73">
            <v>450</v>
          </cell>
        </row>
        <row r="74">
          <cell r="A74" t="str">
            <v>MAT DIF MEO ESTCH 01</v>
          </cell>
          <cell r="C74" t="str">
            <v>ESTUCHE DE DIAGNOSTICO KAWE</v>
          </cell>
          <cell r="D74" t="str">
            <v>DIF (UBR)</v>
          </cell>
          <cell r="F74">
            <v>5000</v>
          </cell>
        </row>
        <row r="75">
          <cell r="A75" t="str">
            <v>MAT DIF MEO PAT 01</v>
          </cell>
          <cell r="C75" t="str">
            <v>PATINETA DE MADERA</v>
          </cell>
          <cell r="D75" t="str">
            <v>DIF (UBR)</v>
          </cell>
          <cell r="F75">
            <v>2000</v>
          </cell>
        </row>
        <row r="76">
          <cell r="A76" t="str">
            <v>MAT DIF MEO ROD 01</v>
          </cell>
          <cell r="C76" t="str">
            <v>RODILLO DE MADERA</v>
          </cell>
          <cell r="D76" t="str">
            <v>DIF (UBR)</v>
          </cell>
          <cell r="F76">
            <v>1500</v>
          </cell>
        </row>
        <row r="77">
          <cell r="A77" t="str">
            <v>MAT DIF MEO COJ 01-04</v>
          </cell>
          <cell r="C77" t="str">
            <v>COJINES</v>
          </cell>
          <cell r="D77" t="str">
            <v>DIF (UBR)</v>
          </cell>
          <cell r="F77">
            <v>1000</v>
          </cell>
        </row>
        <row r="78">
          <cell r="A78" t="str">
            <v>MAT DIF MEO BAU 01</v>
          </cell>
          <cell r="C78" t="str">
            <v>BAUMANOMETRO C/ESTETOSCOPIO MCA. HOME CARE</v>
          </cell>
          <cell r="D78" t="str">
            <v>DIF (UBR)</v>
          </cell>
          <cell r="F78">
            <v>1550</v>
          </cell>
        </row>
        <row r="79">
          <cell r="A79" t="str">
            <v>MAT DIF MEO PED 01</v>
          </cell>
          <cell r="C79" t="str">
            <v>PEDAL DE MANOS GVM</v>
          </cell>
          <cell r="D79" t="str">
            <v>DIF (UBR)</v>
          </cell>
          <cell r="F79">
            <v>1500</v>
          </cell>
        </row>
        <row r="80">
          <cell r="A80" t="str">
            <v>MAT DIF MEO BAS 01-03</v>
          </cell>
          <cell r="C80" t="str">
            <v>BASES PARA CONOS DE MADERA</v>
          </cell>
          <cell r="D80" t="str">
            <v>DIF (UBR)</v>
          </cell>
          <cell r="F80">
            <v>1250</v>
          </cell>
        </row>
        <row r="81">
          <cell r="A81" t="str">
            <v>MAT DIF MEO ENSM 01</v>
          </cell>
          <cell r="C81" t="str">
            <v>ENSARTE DE MADERA</v>
          </cell>
          <cell r="D81" t="str">
            <v>DIF (UBR)</v>
          </cell>
          <cell r="F81">
            <v>1250</v>
          </cell>
        </row>
        <row r="82">
          <cell r="A82" t="str">
            <v>MAT DIF MEO TAM 01</v>
          </cell>
          <cell r="C82" t="str">
            <v>TAMBOR DE MADERA</v>
          </cell>
          <cell r="D82" t="str">
            <v>DIF (UBR)</v>
          </cell>
          <cell r="F82">
            <v>1250</v>
          </cell>
        </row>
        <row r="83">
          <cell r="A83" t="str">
            <v>MAT DIF MEO PAN 01</v>
          </cell>
          <cell r="C83" t="str">
            <v>PANDERO DE PLASTICO VERDE</v>
          </cell>
          <cell r="D83" t="str">
            <v>DIF (UBR)</v>
          </cell>
          <cell r="F83">
            <v>478</v>
          </cell>
        </row>
        <row r="84">
          <cell r="A84" t="str">
            <v>MAT DIF MEO XIL 01</v>
          </cell>
          <cell r="C84" t="str">
            <v>XILOFON AMARILLO</v>
          </cell>
          <cell r="D84" t="str">
            <v>DIF (UBR)</v>
          </cell>
          <cell r="F84">
            <v>989</v>
          </cell>
        </row>
        <row r="85">
          <cell r="A85" t="str">
            <v>MAT DIF MEO CAMP 01</v>
          </cell>
          <cell r="C85" t="str">
            <v>CAMPANA DE MANGO</v>
          </cell>
          <cell r="D85" t="str">
            <v>DIF (UBR)</v>
          </cell>
          <cell r="F85">
            <v>450</v>
          </cell>
        </row>
        <row r="86">
          <cell r="A86" t="str">
            <v>MAT DIF MEO MEM 01-02</v>
          </cell>
          <cell r="C86" t="str">
            <v>MEMORAMAS</v>
          </cell>
          <cell r="D86" t="str">
            <v>DIF (UBR)</v>
          </cell>
          <cell r="F86">
            <v>1600</v>
          </cell>
        </row>
        <row r="87">
          <cell r="A87" t="str">
            <v>MAT DIF MEO CUB 01</v>
          </cell>
          <cell r="C87" t="str">
            <v>CUBO DE LETRAS CHICO</v>
          </cell>
          <cell r="D87" t="str">
            <v>DIF (UBR)</v>
          </cell>
          <cell r="F87">
            <v>450</v>
          </cell>
        </row>
        <row r="88">
          <cell r="A88" t="str">
            <v>MAT DIF MEO CUB 02</v>
          </cell>
          <cell r="C88" t="str">
            <v>CUBO ENTRENADOR DE COLORES</v>
          </cell>
          <cell r="D88" t="str">
            <v>DIF (UBR)</v>
          </cell>
          <cell r="F88">
            <v>870</v>
          </cell>
        </row>
        <row r="89">
          <cell r="A89" t="str">
            <v>MAT DIF MEO ROD 02</v>
          </cell>
          <cell r="C89" t="str">
            <v>RODILLO DE MADERA</v>
          </cell>
          <cell r="D89" t="str">
            <v>DIF (UBR)</v>
          </cell>
          <cell r="F89">
            <v>870</v>
          </cell>
        </row>
        <row r="90">
          <cell r="A90" t="str">
            <v>MAT DIF MEO PLA 01</v>
          </cell>
          <cell r="C90" t="str">
            <v>PLANTOSCOPIIO</v>
          </cell>
          <cell r="D90" t="str">
            <v>DIF (UBR)</v>
          </cell>
          <cell r="F90">
            <v>2500</v>
          </cell>
        </row>
        <row r="91">
          <cell r="A91" t="str">
            <v>MAT DIF MEO ESTA 01</v>
          </cell>
          <cell r="C91" t="str">
            <v>ESTABILIZADOR</v>
          </cell>
          <cell r="D91" t="str">
            <v>DIF (UBR)</v>
          </cell>
          <cell r="F91">
            <v>5400</v>
          </cell>
        </row>
        <row r="92">
          <cell r="A92" t="str">
            <v>MAT DIF MEO COL 01</v>
          </cell>
          <cell r="C92" t="str">
            <v>JUEGO DE COLORAMA</v>
          </cell>
          <cell r="D92" t="str">
            <v>DIF (UBR)</v>
          </cell>
          <cell r="F92">
            <v>250</v>
          </cell>
        </row>
        <row r="93">
          <cell r="A93" t="str">
            <v>MAT DIF MEO KIT 01</v>
          </cell>
          <cell r="C93" t="str">
            <v>KIT DE PELOTAS TERAPEUTICAS</v>
          </cell>
          <cell r="D93" t="str">
            <v>DIF (UBR)</v>
          </cell>
          <cell r="F93">
            <v>1600</v>
          </cell>
        </row>
        <row r="94">
          <cell r="A94" t="str">
            <v>MAT DIF MEO RUE 01</v>
          </cell>
          <cell r="C94" t="str">
            <v>RUEDA DE TIMON</v>
          </cell>
          <cell r="D94" t="str">
            <v>DIF (UBR)</v>
          </cell>
          <cell r="F94">
            <v>400</v>
          </cell>
        </row>
        <row r="95">
          <cell r="A95" t="str">
            <v>MAT DIF MEO BAL 01</v>
          </cell>
          <cell r="C95" t="str">
            <v>BALANCIN PROSTRETCH</v>
          </cell>
          <cell r="D95" t="str">
            <v>DIF (UBR)</v>
          </cell>
          <cell r="F95">
            <v>2500</v>
          </cell>
        </row>
        <row r="96">
          <cell r="A96" t="str">
            <v>MAT SAP MAQE RDT 02</v>
          </cell>
          <cell r="C96" t="str">
            <v>RADIO TRANSMISOR   MCA: KENWOOD</v>
          </cell>
          <cell r="D96" t="str">
            <v>SISTEMA DE AGUA POTABLE</v>
          </cell>
          <cell r="E96" t="str">
            <v>ADMON. ANT</v>
          </cell>
          <cell r="F96">
            <v>1000</v>
          </cell>
        </row>
        <row r="97">
          <cell r="A97" t="str">
            <v>MAT SAP MAQE RDT 03-04</v>
          </cell>
          <cell r="C97" t="str">
            <v>RADIO TRANSMISOR MCA: MOTOROLA P-110</v>
          </cell>
          <cell r="D97" t="str">
            <v>SISTEMA DE AGUA POTABLE</v>
          </cell>
          <cell r="E97" t="str">
            <v>ADMON. ANT</v>
          </cell>
          <cell r="F97">
            <v>1000</v>
          </cell>
        </row>
        <row r="98">
          <cell r="C98" t="str">
            <v>EQUIPO DE LIMPIEZA PARA INYECTORES</v>
          </cell>
          <cell r="D98" t="str">
            <v>ADMINISTRACION DE RECURSOS MATERIALES</v>
          </cell>
          <cell r="E98">
            <v>41030</v>
          </cell>
          <cell r="F98">
            <v>3828</v>
          </cell>
        </row>
        <row r="99">
          <cell r="C99" t="str">
            <v>JUEGO DE PUNTAS TRUPER CROMO VANADIO</v>
          </cell>
          <cell r="D99" t="str">
            <v>ADMINISTRACION DE RECURSOS MATERIALES</v>
          </cell>
          <cell r="E99">
            <v>41030</v>
          </cell>
          <cell r="F99">
            <v>796.92</v>
          </cell>
        </row>
        <row r="100">
          <cell r="C100" t="str">
            <v>2 TOLDOS CON PAREDES</v>
          </cell>
          <cell r="D100" t="str">
            <v>SEGURIDAD PUBLICA</v>
          </cell>
          <cell r="E100">
            <v>41743</v>
          </cell>
          <cell r="F100">
            <v>2598</v>
          </cell>
        </row>
      </sheetData>
      <sheetData sheetId="7">
        <row r="7">
          <cell r="A7" t="str">
            <v>MAT PRES ET CAMTA 01</v>
          </cell>
          <cell r="D7" t="str">
            <v>PRESIDENCIA MUNICIPAL</v>
          </cell>
          <cell r="E7">
            <v>38200</v>
          </cell>
          <cell r="F7">
            <v>220000</v>
          </cell>
        </row>
        <row r="8">
          <cell r="D8" t="str">
            <v>PRESIDENCIA MUNICIPAL</v>
          </cell>
          <cell r="E8">
            <v>40940</v>
          </cell>
          <cell r="F8">
            <v>270000</v>
          </cell>
        </row>
        <row r="9">
          <cell r="A9" t="str">
            <v>MAT AYT ET AUT 01</v>
          </cell>
          <cell r="D9" t="str">
            <v>H. AYUNTAMIENTO</v>
          </cell>
          <cell r="E9">
            <v>39172</v>
          </cell>
          <cell r="F9">
            <v>95975</v>
          </cell>
        </row>
        <row r="10">
          <cell r="A10" t="str">
            <v>MAT AYT ET CAM  01</v>
          </cell>
          <cell r="D10" t="str">
            <v>H. AYUNTAMIENTO</v>
          </cell>
          <cell r="E10">
            <v>40448</v>
          </cell>
          <cell r="F10">
            <v>90000</v>
          </cell>
        </row>
        <row r="11">
          <cell r="A11" t="str">
            <v>MAT DESS ET AUT 01</v>
          </cell>
          <cell r="D11" t="str">
            <v>DESRROLLO SOCIAL</v>
          </cell>
          <cell r="E11">
            <v>39172</v>
          </cell>
          <cell r="F11">
            <v>95975</v>
          </cell>
        </row>
        <row r="12">
          <cell r="A12" t="str">
            <v>MAT SMPAL ET VEH 01</v>
          </cell>
          <cell r="D12" t="str">
            <v>SECRETARIA GENERAL</v>
          </cell>
          <cell r="E12">
            <v>40521</v>
          </cell>
          <cell r="F12">
            <v>168000</v>
          </cell>
        </row>
        <row r="13">
          <cell r="A13" t="str">
            <v>MAT SMPAL ET VEH 02</v>
          </cell>
          <cell r="D13" t="str">
            <v>SECRETARIA GENERAL</v>
          </cell>
          <cell r="E13">
            <v>40178</v>
          </cell>
          <cell r="F13">
            <v>138000</v>
          </cell>
        </row>
        <row r="14">
          <cell r="A14" t="str">
            <v>MAT JUC ET AUT 01</v>
          </cell>
          <cell r="D14" t="str">
            <v>JUZGADO CONCILIADOR</v>
          </cell>
          <cell r="E14" t="str">
            <v>ADMON. ANT</v>
          </cell>
          <cell r="F14">
            <v>148500</v>
          </cell>
        </row>
        <row r="15">
          <cell r="A15" t="str">
            <v>MAT CI ET VEH 01</v>
          </cell>
          <cell r="D15" t="str">
            <v>CONTRALORIA INTERNA</v>
          </cell>
          <cell r="E15">
            <v>40521</v>
          </cell>
          <cell r="F15">
            <v>163000</v>
          </cell>
        </row>
        <row r="16">
          <cell r="A16" t="str">
            <v>MAT PC ET CAM 02</v>
          </cell>
          <cell r="D16" t="str">
            <v>PROTECCION CIVIL</v>
          </cell>
          <cell r="E16">
            <v>40385</v>
          </cell>
          <cell r="F16">
            <v>500000</v>
          </cell>
        </row>
        <row r="17">
          <cell r="A17" t="str">
            <v>MAT PC ET CAM 01</v>
          </cell>
          <cell r="D17" t="str">
            <v>PROTECCION CIVIL</v>
          </cell>
          <cell r="E17">
            <v>38504</v>
          </cell>
          <cell r="F17">
            <v>65079.49</v>
          </cell>
        </row>
        <row r="18">
          <cell r="A18" t="str">
            <v>MAT PC ET AMB 01</v>
          </cell>
          <cell r="D18" t="str">
            <v>PROTECCION CIVIL</v>
          </cell>
          <cell r="E18">
            <v>37043</v>
          </cell>
          <cell r="F18">
            <v>253552.75</v>
          </cell>
        </row>
        <row r="19">
          <cell r="A19" t="str">
            <v>MAT PC ET AMB 02</v>
          </cell>
          <cell r="D19" t="str">
            <v>PROTECCION CIVIL</v>
          </cell>
          <cell r="E19">
            <v>39281</v>
          </cell>
          <cell r="F19">
            <v>247000</v>
          </cell>
        </row>
        <row r="20">
          <cell r="A20" t="str">
            <v>MAT PC ET AMB 03</v>
          </cell>
          <cell r="D20" t="str">
            <v>PROTECCION CIVIL</v>
          </cell>
          <cell r="E20">
            <v>40360</v>
          </cell>
          <cell r="F20">
            <v>1</v>
          </cell>
        </row>
        <row r="21">
          <cell r="A21" t="str">
            <v>MAT PC ET AMB 04</v>
          </cell>
          <cell r="D21" t="str">
            <v>PROTECCION CIVIL</v>
          </cell>
          <cell r="E21">
            <v>40380</v>
          </cell>
          <cell r="F21">
            <v>1</v>
          </cell>
        </row>
        <row r="22">
          <cell r="A22" t="str">
            <v>MAT PC ET EQA 01</v>
          </cell>
          <cell r="D22" t="str">
            <v>PROTECCION CIVIL</v>
          </cell>
          <cell r="E22">
            <v>40380</v>
          </cell>
          <cell r="F22">
            <v>109000</v>
          </cell>
        </row>
        <row r="23">
          <cell r="A23" t="str">
            <v>MAT TES ET VEH 01</v>
          </cell>
          <cell r="D23" t="str">
            <v>TESORERIA MUNICIPAL</v>
          </cell>
          <cell r="E23">
            <v>40178</v>
          </cell>
          <cell r="F23">
            <v>155000</v>
          </cell>
        </row>
        <row r="24">
          <cell r="A24" t="str">
            <v>MAT TES ET AUT 02</v>
          </cell>
          <cell r="D24" t="str">
            <v>TESORERIA MUNICIPAL</v>
          </cell>
          <cell r="E24">
            <v>39175</v>
          </cell>
          <cell r="F24">
            <v>95975</v>
          </cell>
        </row>
        <row r="25">
          <cell r="A25" t="str">
            <v>MAT OP ET CAMTA 01</v>
          </cell>
          <cell r="D25" t="str">
            <v>OBRAS PUBLICAS</v>
          </cell>
          <cell r="E25" t="str">
            <v>ADMON. ANT</v>
          </cell>
          <cell r="F25">
            <v>82000</v>
          </cell>
        </row>
        <row r="26">
          <cell r="A26" t="str">
            <v>MAT OP ET CAMTA 02</v>
          </cell>
          <cell r="D26" t="str">
            <v>OBRAS PUBLICAS</v>
          </cell>
          <cell r="E26" t="str">
            <v>ADMON. ANT</v>
          </cell>
          <cell r="F26">
            <v>163000</v>
          </cell>
        </row>
        <row r="27">
          <cell r="A27" t="str">
            <v>MAT OP ET CAMTA 03</v>
          </cell>
          <cell r="D27" t="str">
            <v>OBRAS PUBLICAS</v>
          </cell>
          <cell r="E27">
            <v>38200</v>
          </cell>
          <cell r="F27">
            <v>41500</v>
          </cell>
        </row>
        <row r="28">
          <cell r="A28" t="str">
            <v>MAT OP ET CAMTA 04</v>
          </cell>
          <cell r="D28" t="str">
            <v>OBRAS PUBLICAS</v>
          </cell>
          <cell r="E28" t="str">
            <v>ADMON. ANT</v>
          </cell>
          <cell r="F28">
            <v>18000</v>
          </cell>
        </row>
        <row r="29">
          <cell r="A29" t="str">
            <v>MAT OP ET CAMTA 05</v>
          </cell>
          <cell r="D29" t="str">
            <v>OBRAS PUBLICAS</v>
          </cell>
          <cell r="E29">
            <v>39175</v>
          </cell>
          <cell r="F29">
            <v>132042</v>
          </cell>
        </row>
        <row r="30">
          <cell r="A30" t="str">
            <v>MAT OP ET CAMTA 06</v>
          </cell>
          <cell r="D30" t="str">
            <v>OBRAS PUBLICAS</v>
          </cell>
          <cell r="E30">
            <v>35796</v>
          </cell>
          <cell r="F30">
            <v>125613</v>
          </cell>
        </row>
        <row r="31">
          <cell r="A31" t="str">
            <v>MAT OP ET CAMTA 07</v>
          </cell>
          <cell r="D31" t="str">
            <v>OBRAS PUBLICAS</v>
          </cell>
          <cell r="E31" t="str">
            <v>ADMON. ANT</v>
          </cell>
          <cell r="F31">
            <v>9466.94</v>
          </cell>
        </row>
        <row r="32">
          <cell r="A32" t="str">
            <v>MAT OP ET CAMTA 08</v>
          </cell>
          <cell r="D32" t="str">
            <v>OBRAS PUBLICAS</v>
          </cell>
          <cell r="E32" t="str">
            <v>ADMON. ANT</v>
          </cell>
          <cell r="F32">
            <v>46000</v>
          </cell>
        </row>
        <row r="33">
          <cell r="A33" t="str">
            <v>MAT OP ET CAMTA 09</v>
          </cell>
          <cell r="D33" t="str">
            <v>OBRAS PUBLICAS</v>
          </cell>
          <cell r="F33">
            <v>132042</v>
          </cell>
        </row>
        <row r="34">
          <cell r="A34" t="str">
            <v>MAT OP ET CAMTA 10</v>
          </cell>
          <cell r="D34" t="str">
            <v>OBRAS PUBLICAS</v>
          </cell>
          <cell r="E34">
            <v>39172</v>
          </cell>
          <cell r="F34">
            <v>132042</v>
          </cell>
        </row>
        <row r="35">
          <cell r="A35" t="str">
            <v>MAT OP ET VEH 03</v>
          </cell>
          <cell r="D35" t="str">
            <v>TESORERIA MUNICIPAL</v>
          </cell>
          <cell r="F35">
            <v>138000</v>
          </cell>
        </row>
        <row r="36">
          <cell r="A36" t="str">
            <v>MAT DIF ET CAMTA 01</v>
          </cell>
          <cell r="D36" t="str">
            <v>DIF MUNICIPAL</v>
          </cell>
          <cell r="E36" t="str">
            <v>ADMON. ANT</v>
          </cell>
          <cell r="F36">
            <v>59113.7</v>
          </cell>
        </row>
        <row r="37">
          <cell r="A37" t="str">
            <v>MAT DIF ET CAMTA 03</v>
          </cell>
          <cell r="D37" t="str">
            <v>DIF MUNICIPAL</v>
          </cell>
          <cell r="E37">
            <v>40515</v>
          </cell>
        </row>
        <row r="38">
          <cell r="A38" t="str">
            <v>MAT DIF MEO BICI 01</v>
          </cell>
          <cell r="D38" t="str">
            <v>DIF (CASA ADULTO MAYOR)</v>
          </cell>
          <cell r="E38">
            <v>38565</v>
          </cell>
          <cell r="F38">
            <v>1703.48</v>
          </cell>
        </row>
        <row r="39">
          <cell r="A39" t="str">
            <v>MAT DIF MEO BIC 01</v>
          </cell>
          <cell r="D39" t="str">
            <v>DIF (UBR)</v>
          </cell>
          <cell r="F39">
            <v>999</v>
          </cell>
        </row>
        <row r="40">
          <cell r="A40" t="str">
            <v>MAT SAP MAQE BICL 01-05</v>
          </cell>
          <cell r="D40" t="str">
            <v>SISTEMA DE AGUA POTABLE</v>
          </cell>
          <cell r="E40" t="str">
            <v>ADMON. ANT</v>
          </cell>
          <cell r="F40">
            <v>7500</v>
          </cell>
        </row>
        <row r="41">
          <cell r="A41" t="str">
            <v>MAT SAP ET CAMTA 01</v>
          </cell>
          <cell r="D41" t="str">
            <v>SISTEMA DE AGUA POTABLE</v>
          </cell>
          <cell r="E41" t="str">
            <v>ADMON. ANT</v>
          </cell>
          <cell r="F41">
            <v>18000</v>
          </cell>
        </row>
        <row r="42">
          <cell r="D42" t="str">
            <v>SEGURIDAD PUBLICA</v>
          </cell>
          <cell r="E42">
            <v>41030</v>
          </cell>
          <cell r="F42">
            <v>28000.01</v>
          </cell>
        </row>
        <row r="43">
          <cell r="D43" t="str">
            <v>SEGURIDAD PUBLICA</v>
          </cell>
          <cell r="E43">
            <v>41030</v>
          </cell>
          <cell r="F43">
            <v>28000.01</v>
          </cell>
        </row>
        <row r="44">
          <cell r="D44" t="str">
            <v>SEGURIDAD PUBLICA</v>
          </cell>
          <cell r="E44">
            <v>41334</v>
          </cell>
          <cell r="F44">
            <v>1432400.02</v>
          </cell>
        </row>
        <row r="45">
          <cell r="A45" t="str">
            <v>MAT TES MEO ESC 01</v>
          </cell>
          <cell r="D45" t="str">
            <v>OBRAS PUBLICAS</v>
          </cell>
          <cell r="E45" t="str">
            <v>ADMON. ANT</v>
          </cell>
          <cell r="F45">
            <v>655000</v>
          </cell>
        </row>
        <row r="46">
          <cell r="A46" t="str">
            <v>MAT TES MEO PROY 01</v>
          </cell>
          <cell r="D46" t="str">
            <v>OBRAS PUBLICAS</v>
          </cell>
          <cell r="E46">
            <v>39775</v>
          </cell>
          <cell r="F46">
            <v>605938.16</v>
          </cell>
        </row>
        <row r="47">
          <cell r="A47" t="str">
            <v>MAT TES MEO ME 03</v>
          </cell>
          <cell r="D47" t="str">
            <v>OBRAS PUBLICAS</v>
          </cell>
          <cell r="E47">
            <v>39898</v>
          </cell>
          <cell r="F47">
            <v>406844.12</v>
          </cell>
        </row>
        <row r="48">
          <cell r="A48" t="str">
            <v>MAT OP MAQE  MOTO</v>
          </cell>
          <cell r="D48" t="str">
            <v>OBRAS PUBLICAS</v>
          </cell>
          <cell r="E48">
            <v>40422</v>
          </cell>
        </row>
        <row r="49">
          <cell r="A49" t="str">
            <v>MAT OP MAQE CARGADOR FRONTAL</v>
          </cell>
          <cell r="D49" t="str">
            <v>OBRAS PUBLICAS</v>
          </cell>
          <cell r="E49">
            <v>40435</v>
          </cell>
          <cell r="F49">
            <v>1750000</v>
          </cell>
        </row>
        <row r="50">
          <cell r="A50" t="str">
            <v>MAT OP ET CAM  06</v>
          </cell>
          <cell r="D50" t="str">
            <v>OBRAS PUBLICAS</v>
          </cell>
          <cell r="E50" t="str">
            <v>ADMON. ANT</v>
          </cell>
          <cell r="F50">
            <v>550000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33"/>
  <sheetViews>
    <sheetView view="pageBreakPreview" zoomScaleSheetLayoutView="100" zoomScalePageLayoutView="0" workbookViewId="0" topLeftCell="A15">
      <selection activeCell="C11" sqref="C11"/>
    </sheetView>
  </sheetViews>
  <sheetFormatPr defaultColWidth="11.421875" defaultRowHeight="12.75"/>
  <cols>
    <col min="1" max="1" width="11.28125" style="0" customWidth="1"/>
    <col min="2" max="3" width="33.00390625" style="0" customWidth="1"/>
    <col min="4" max="4" width="11.421875" style="0" customWidth="1"/>
    <col min="5" max="5" width="13.28125" style="0" customWidth="1"/>
    <col min="6" max="7" width="11.421875" style="0" customWidth="1"/>
    <col min="8" max="8" width="18.00390625" style="0" bestFit="1" customWidth="1"/>
    <col min="9" max="9" width="14.8515625" style="0" bestFit="1" customWidth="1"/>
  </cols>
  <sheetData>
    <row r="1" ht="12.75">
      <c r="I1" s="35">
        <f>F26</f>
        <v>14047522.379999999</v>
      </c>
    </row>
    <row r="2" ht="15.75">
      <c r="A2" s="2" t="s">
        <v>45</v>
      </c>
    </row>
    <row r="3" spans="1:7" ht="15.75">
      <c r="A3" s="2" t="s">
        <v>15</v>
      </c>
      <c r="G3" t="s">
        <v>1884</v>
      </c>
    </row>
    <row r="4" ht="15.75">
      <c r="A4" s="2" t="s">
        <v>1883</v>
      </c>
    </row>
    <row r="5" ht="15.75">
      <c r="A5" s="2" t="s">
        <v>16</v>
      </c>
    </row>
    <row r="7" spans="1:8" s="1" customFormat="1" ht="24.75" customHeight="1">
      <c r="A7" s="9" t="s">
        <v>19</v>
      </c>
      <c r="B7" s="9" t="s">
        <v>12</v>
      </c>
      <c r="C7" s="9" t="s">
        <v>0</v>
      </c>
      <c r="D7" s="9" t="s">
        <v>1</v>
      </c>
      <c r="E7" s="9" t="s">
        <v>13</v>
      </c>
      <c r="F7" s="9" t="s">
        <v>2</v>
      </c>
      <c r="G7" s="9" t="s">
        <v>3</v>
      </c>
      <c r="H7" s="9" t="s">
        <v>4</v>
      </c>
    </row>
    <row r="8" spans="1:8" ht="12.75">
      <c r="A8" s="7"/>
      <c r="B8" s="7"/>
      <c r="C8" s="7"/>
      <c r="D8" s="7"/>
      <c r="E8" s="7"/>
      <c r="F8" s="7"/>
      <c r="G8" s="7"/>
      <c r="H8" s="7"/>
    </row>
    <row r="9" spans="1:8" ht="25.5">
      <c r="A9" s="17"/>
      <c r="B9" s="15" t="s">
        <v>33</v>
      </c>
      <c r="C9" s="16" t="s">
        <v>1195</v>
      </c>
      <c r="D9" s="18" t="s">
        <v>26</v>
      </c>
      <c r="E9" s="18"/>
      <c r="F9" s="18" t="s">
        <v>1194</v>
      </c>
      <c r="G9" s="19">
        <v>2112437.3</v>
      </c>
      <c r="H9" s="18"/>
    </row>
    <row r="10" spans="1:8" ht="25.5">
      <c r="A10" s="17"/>
      <c r="B10" s="15" t="s">
        <v>34</v>
      </c>
      <c r="C10" s="16" t="s">
        <v>1195</v>
      </c>
      <c r="D10" s="18" t="s">
        <v>26</v>
      </c>
      <c r="E10" s="18"/>
      <c r="F10" s="18" t="s">
        <v>1194</v>
      </c>
      <c r="G10" s="19">
        <v>411500</v>
      </c>
      <c r="H10" s="18"/>
    </row>
    <row r="11" spans="1:8" ht="25.5">
      <c r="A11" s="17"/>
      <c r="B11" s="15" t="s">
        <v>35</v>
      </c>
      <c r="C11" s="16" t="s">
        <v>1195</v>
      </c>
      <c r="D11" s="18" t="s">
        <v>26</v>
      </c>
      <c r="E11" s="18"/>
      <c r="F11" s="18" t="s">
        <v>1194</v>
      </c>
      <c r="G11" s="19">
        <v>1800000</v>
      </c>
      <c r="H11" s="18"/>
    </row>
    <row r="12" spans="1:8" ht="25.5">
      <c r="A12" s="17"/>
      <c r="B12" s="15" t="s">
        <v>36</v>
      </c>
      <c r="C12" s="16" t="s">
        <v>1195</v>
      </c>
      <c r="D12" s="18" t="s">
        <v>26</v>
      </c>
      <c r="E12" s="18"/>
      <c r="F12" s="18" t="s">
        <v>1194</v>
      </c>
      <c r="G12" s="19">
        <v>879840</v>
      </c>
      <c r="H12" s="18"/>
    </row>
    <row r="13" spans="1:8" ht="25.5">
      <c r="A13" s="17"/>
      <c r="B13" s="15" t="s">
        <v>37</v>
      </c>
      <c r="C13" s="16" t="s">
        <v>1195</v>
      </c>
      <c r="D13" s="18" t="s">
        <v>26</v>
      </c>
      <c r="E13" s="18"/>
      <c r="F13" s="18" t="s">
        <v>1194</v>
      </c>
      <c r="G13" s="19">
        <v>357000</v>
      </c>
      <c r="H13" s="18"/>
    </row>
    <row r="14" spans="1:8" ht="25.5">
      <c r="A14" s="17"/>
      <c r="B14" s="15" t="s">
        <v>38</v>
      </c>
      <c r="C14" s="16" t="s">
        <v>1195</v>
      </c>
      <c r="D14" s="18" t="s">
        <v>26</v>
      </c>
      <c r="E14" s="18"/>
      <c r="F14" s="18" t="s">
        <v>1194</v>
      </c>
      <c r="G14" s="19">
        <v>982000</v>
      </c>
      <c r="H14" s="18"/>
    </row>
    <row r="15" spans="1:8" ht="25.5">
      <c r="A15" s="17"/>
      <c r="B15" s="15" t="s">
        <v>39</v>
      </c>
      <c r="C15" s="16" t="s">
        <v>1195</v>
      </c>
      <c r="D15" s="18" t="s">
        <v>26</v>
      </c>
      <c r="E15" s="18"/>
      <c r="F15" s="18" t="s">
        <v>1194</v>
      </c>
      <c r="G15" s="19">
        <v>56000</v>
      </c>
      <c r="H15" s="18"/>
    </row>
    <row r="16" spans="1:8" ht="25.5">
      <c r="A16" s="17"/>
      <c r="B16" s="15" t="s">
        <v>40</v>
      </c>
      <c r="C16" s="16" t="s">
        <v>1195</v>
      </c>
      <c r="D16" s="18" t="s">
        <v>26</v>
      </c>
      <c r="E16" s="18"/>
      <c r="F16" s="18" t="s">
        <v>1194</v>
      </c>
      <c r="G16" s="19">
        <v>262187.08</v>
      </c>
      <c r="H16" s="18"/>
    </row>
    <row r="17" spans="1:8" ht="25.5">
      <c r="A17" s="17"/>
      <c r="B17" s="15" t="s">
        <v>41</v>
      </c>
      <c r="C17" s="16" t="s">
        <v>1195</v>
      </c>
      <c r="D17" s="18" t="s">
        <v>26</v>
      </c>
      <c r="E17" s="18"/>
      <c r="F17" s="18" t="s">
        <v>1194</v>
      </c>
      <c r="G17" s="19">
        <v>981434</v>
      </c>
      <c r="H17" s="18"/>
    </row>
    <row r="18" spans="1:8" ht="25.5">
      <c r="A18" s="17"/>
      <c r="B18" s="15" t="s">
        <v>42</v>
      </c>
      <c r="C18" s="16" t="s">
        <v>1195</v>
      </c>
      <c r="D18" s="18" t="s">
        <v>26</v>
      </c>
      <c r="E18" s="18"/>
      <c r="F18" s="18" t="s">
        <v>1194</v>
      </c>
      <c r="G18" s="19">
        <v>653408</v>
      </c>
      <c r="H18" s="18"/>
    </row>
    <row r="19" spans="1:8" ht="25.5">
      <c r="A19" s="17"/>
      <c r="B19" s="15" t="s">
        <v>43</v>
      </c>
      <c r="C19" s="16" t="s">
        <v>1195</v>
      </c>
      <c r="D19" s="18" t="s">
        <v>26</v>
      </c>
      <c r="E19" s="18"/>
      <c r="F19" s="18" t="s">
        <v>1194</v>
      </c>
      <c r="G19" s="19">
        <v>1254216</v>
      </c>
      <c r="H19" s="18"/>
    </row>
    <row r="20" spans="1:8" ht="25.5">
      <c r="A20" s="17"/>
      <c r="B20" s="15" t="s">
        <v>44</v>
      </c>
      <c r="C20" s="16" t="s">
        <v>1195</v>
      </c>
      <c r="D20" s="18" t="s">
        <v>26</v>
      </c>
      <c r="E20" s="18"/>
      <c r="F20" s="18" t="s">
        <v>1194</v>
      </c>
      <c r="G20" s="19">
        <v>50000</v>
      </c>
      <c r="H20" s="18"/>
    </row>
    <row r="21" spans="1:8" ht="13.5">
      <c r="A21" s="37"/>
      <c r="B21" s="38" t="s">
        <v>1203</v>
      </c>
      <c r="C21" s="39" t="s">
        <v>1195</v>
      </c>
      <c r="D21" s="40" t="s">
        <v>1204</v>
      </c>
      <c r="E21" s="40"/>
      <c r="F21" s="40" t="s">
        <v>1205</v>
      </c>
      <c r="G21" s="41">
        <v>2810000</v>
      </c>
      <c r="H21" s="40"/>
    </row>
    <row r="22" spans="1:8" ht="25.5">
      <c r="A22" s="37"/>
      <c r="B22" s="38" t="s">
        <v>1402</v>
      </c>
      <c r="C22" s="39" t="s">
        <v>1195</v>
      </c>
      <c r="D22" s="40" t="s">
        <v>26</v>
      </c>
      <c r="E22" s="40"/>
      <c r="F22" s="40" t="s">
        <v>1205</v>
      </c>
      <c r="G22" s="41">
        <v>553000</v>
      </c>
      <c r="H22" s="40"/>
    </row>
    <row r="23" spans="1:8" ht="25.5">
      <c r="A23" s="37"/>
      <c r="B23" s="38" t="s">
        <v>1402</v>
      </c>
      <c r="C23" s="39" t="s">
        <v>1195</v>
      </c>
      <c r="D23" s="40" t="s">
        <v>26</v>
      </c>
      <c r="E23" s="40"/>
      <c r="F23" s="40" t="s">
        <v>1205</v>
      </c>
      <c r="G23" s="41">
        <v>884500</v>
      </c>
      <c r="H23" s="40"/>
    </row>
    <row r="24" spans="1:8" ht="13.5">
      <c r="A24" s="17"/>
      <c r="B24" s="15"/>
      <c r="C24" s="16"/>
      <c r="D24" s="18"/>
      <c r="E24" s="18"/>
      <c r="F24" s="18"/>
      <c r="G24" s="19"/>
      <c r="H24" s="18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2.75">
      <c r="A26" s="370" t="s">
        <v>691</v>
      </c>
      <c r="B26" s="370"/>
      <c r="C26" s="370"/>
      <c r="D26" s="370"/>
      <c r="E26" s="370"/>
      <c r="F26" s="371">
        <f>SUM(G9:G23)</f>
        <v>14047522.379999999</v>
      </c>
      <c r="G26" s="371"/>
      <c r="H26" s="10"/>
    </row>
    <row r="27" spans="1:8" ht="12.75">
      <c r="A27" s="370"/>
      <c r="B27" s="370"/>
      <c r="C27" s="370"/>
      <c r="D27" s="370"/>
      <c r="E27" s="370"/>
      <c r="F27" s="371"/>
      <c r="G27" s="371"/>
      <c r="H27" s="10"/>
    </row>
    <row r="28" spans="1:8" ht="12.75">
      <c r="A28" s="10"/>
      <c r="B28" s="10"/>
      <c r="C28" s="10"/>
      <c r="D28" s="10"/>
      <c r="E28" s="10"/>
      <c r="F28" s="10"/>
      <c r="G28" s="10"/>
      <c r="H28" s="10"/>
    </row>
    <row r="29" spans="1:8" ht="12.75">
      <c r="A29" s="44" t="s">
        <v>1658</v>
      </c>
      <c r="B29" s="44"/>
      <c r="C29" s="49" t="s">
        <v>6</v>
      </c>
      <c r="D29" s="103" t="s">
        <v>1659</v>
      </c>
      <c r="E29" s="44"/>
      <c r="F29" s="44" t="s">
        <v>1660</v>
      </c>
      <c r="G29" s="44"/>
      <c r="H29" s="44"/>
    </row>
    <row r="31" spans="1:8" ht="12.75">
      <c r="A31" s="44"/>
      <c r="B31" s="44"/>
      <c r="C31" s="44"/>
      <c r="D31" s="44"/>
      <c r="E31" s="44"/>
      <c r="F31" s="44"/>
      <c r="G31" s="44"/>
      <c r="H31" s="44"/>
    </row>
    <row r="32" spans="1:8" ht="12.75">
      <c r="A32" s="44"/>
      <c r="B32" s="44"/>
      <c r="C32" s="44"/>
      <c r="D32" s="44"/>
      <c r="E32" s="44"/>
      <c r="F32" s="44"/>
      <c r="G32" s="44"/>
      <c r="H32" s="44"/>
    </row>
    <row r="33" spans="1:8" ht="12.75">
      <c r="A33" s="44" t="s">
        <v>1661</v>
      </c>
      <c r="B33" s="44"/>
      <c r="C33" s="103" t="s">
        <v>1657</v>
      </c>
      <c r="D33" s="44" t="s">
        <v>1779</v>
      </c>
      <c r="E33" s="44"/>
      <c r="F33" s="44" t="s">
        <v>1401</v>
      </c>
      <c r="G33" s="44"/>
      <c r="H33" s="44"/>
    </row>
  </sheetData>
  <sheetProtection/>
  <autoFilter ref="A2:H33"/>
  <mergeCells count="2">
    <mergeCell ref="A26:E27"/>
    <mergeCell ref="F26:G27"/>
  </mergeCells>
  <printOptions horizontalCentered="1" verticalCentered="1"/>
  <pageMargins left="0.11811023622047245" right="0.11811023622047245" top="0.3937007874015748" bottom="0.3937007874015748" header="0" footer="0"/>
  <pageSetup horizontalDpi="300" verticalDpi="300" orientation="landscape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E15" sqref="E15"/>
    </sheetView>
  </sheetViews>
  <sheetFormatPr defaultColWidth="11.421875" defaultRowHeight="12.75"/>
  <cols>
    <col min="2" max="2" width="17.140625" style="0" customWidth="1"/>
    <col min="3" max="3" width="6.8515625" style="0" customWidth="1"/>
    <col min="4" max="4" width="25.00390625" style="0" customWidth="1"/>
    <col min="5" max="5" width="18.140625" style="0" customWidth="1"/>
    <col min="6" max="6" width="8.7109375" style="0" customWidth="1"/>
    <col min="7" max="7" width="8.140625" style="0" customWidth="1"/>
    <col min="8" max="8" width="11.8515625" style="0" customWidth="1"/>
    <col min="9" max="9" width="13.28125" style="0" customWidth="1"/>
  </cols>
  <sheetData>
    <row r="1" ht="12.75">
      <c r="J1">
        <f>SUM(J2:J20)</f>
        <v>67280</v>
      </c>
    </row>
    <row r="2" spans="2:8" ht="15.75">
      <c r="B2" s="2" t="s">
        <v>10</v>
      </c>
      <c r="C2" s="2"/>
      <c r="G2" s="42"/>
      <c r="H2" s="21" t="s">
        <v>1886</v>
      </c>
    </row>
    <row r="3" spans="2:7" ht="15.75">
      <c r="B3" s="2" t="s">
        <v>1883</v>
      </c>
      <c r="C3" s="2"/>
      <c r="G3" s="42"/>
    </row>
    <row r="4" spans="2:9" ht="15.75">
      <c r="B4" s="2" t="s">
        <v>1800</v>
      </c>
      <c r="C4" s="2"/>
      <c r="D4" s="4"/>
      <c r="E4" s="4"/>
      <c r="F4" s="4"/>
      <c r="G4" s="135"/>
      <c r="H4" s="4"/>
      <c r="I4" s="4"/>
    </row>
    <row r="5" spans="2:7" ht="15.75">
      <c r="B5" s="2"/>
      <c r="G5" s="42"/>
    </row>
    <row r="6" spans="1:9" ht="38.25">
      <c r="A6" s="9" t="s">
        <v>1782</v>
      </c>
      <c r="B6" s="9" t="s">
        <v>19</v>
      </c>
      <c r="C6" s="9" t="s">
        <v>9</v>
      </c>
      <c r="D6" s="9" t="s">
        <v>12</v>
      </c>
      <c r="E6" s="9" t="s">
        <v>22</v>
      </c>
      <c r="F6" s="9" t="s">
        <v>13</v>
      </c>
      <c r="G6" s="9" t="s">
        <v>3</v>
      </c>
      <c r="H6" s="9" t="s">
        <v>4</v>
      </c>
      <c r="I6" s="9" t="s">
        <v>11</v>
      </c>
    </row>
    <row r="7" spans="1:9" ht="22.5">
      <c r="A7" s="97" t="s">
        <v>1818</v>
      </c>
      <c r="B7" s="72">
        <v>10222</v>
      </c>
      <c r="C7" s="72">
        <v>1</v>
      </c>
      <c r="D7" s="170" t="s">
        <v>1801</v>
      </c>
      <c r="E7" s="72" t="s">
        <v>26</v>
      </c>
      <c r="F7" s="79">
        <v>42976</v>
      </c>
      <c r="G7" s="87">
        <v>67280</v>
      </c>
      <c r="H7" s="72" t="s">
        <v>1431</v>
      </c>
      <c r="I7" s="64" t="s">
        <v>1432</v>
      </c>
    </row>
    <row r="8" spans="1:9" ht="12.75">
      <c r="A8" s="74"/>
      <c r="B8" s="72"/>
      <c r="C8" s="72"/>
      <c r="D8" s="72"/>
      <c r="E8" s="72"/>
      <c r="F8" s="79"/>
      <c r="G8" s="87"/>
      <c r="H8" s="72"/>
      <c r="I8" s="64"/>
    </row>
    <row r="9" spans="1:9" ht="12.75">
      <c r="A9" s="74"/>
      <c r="B9" s="72"/>
      <c r="C9" s="72"/>
      <c r="D9" s="72"/>
      <c r="E9" s="72"/>
      <c r="F9" s="79"/>
      <c r="G9" s="87"/>
      <c r="H9" s="72"/>
      <c r="I9" s="64"/>
    </row>
    <row r="10" spans="1:9" ht="12.75">
      <c r="A10" s="74"/>
      <c r="B10" s="72"/>
      <c r="C10" s="72"/>
      <c r="D10" s="70"/>
      <c r="E10" s="72"/>
      <c r="F10" s="79"/>
      <c r="G10" s="87"/>
      <c r="H10" s="72"/>
      <c r="I10" s="64"/>
    </row>
    <row r="11" spans="1:9" ht="12.75">
      <c r="A11" s="74"/>
      <c r="B11" s="72"/>
      <c r="C11" s="72"/>
      <c r="D11" s="72"/>
      <c r="E11" s="72"/>
      <c r="F11" s="79"/>
      <c r="G11" s="87"/>
      <c r="H11" s="72"/>
      <c r="I11" s="64"/>
    </row>
    <row r="12" spans="1:9" ht="12.75">
      <c r="A12" s="74"/>
      <c r="B12" s="72"/>
      <c r="C12" s="72"/>
      <c r="D12" s="72"/>
      <c r="E12" s="72"/>
      <c r="F12" s="79"/>
      <c r="G12" s="87"/>
      <c r="H12" s="72"/>
      <c r="I12" s="64"/>
    </row>
    <row r="13" spans="1:9" ht="12.75">
      <c r="A13" s="74"/>
      <c r="B13" s="72"/>
      <c r="C13" s="72"/>
      <c r="D13" s="72"/>
      <c r="E13" s="72"/>
      <c r="F13" s="79"/>
      <c r="G13" s="87"/>
      <c r="H13" s="72"/>
      <c r="I13" s="64"/>
    </row>
    <row r="14" spans="1:9" ht="12.75">
      <c r="A14" s="74"/>
      <c r="B14" s="72"/>
      <c r="C14" s="72"/>
      <c r="D14" s="72"/>
      <c r="E14" s="72"/>
      <c r="F14" s="79"/>
      <c r="G14" s="143"/>
      <c r="H14" s="72"/>
      <c r="I14" s="64"/>
    </row>
    <row r="15" spans="1:9" ht="12.75">
      <c r="A15" s="74"/>
      <c r="B15" s="72"/>
      <c r="C15" s="72"/>
      <c r="D15" s="72"/>
      <c r="E15" s="72"/>
      <c r="F15" s="79"/>
      <c r="G15" s="143"/>
      <c r="H15" s="72"/>
      <c r="I15" s="64"/>
    </row>
    <row r="16" spans="1:9" ht="12.75">
      <c r="A16" s="74"/>
      <c r="B16" s="72"/>
      <c r="C16" s="72"/>
      <c r="D16" s="72"/>
      <c r="E16" s="72"/>
      <c r="F16" s="79"/>
      <c r="G16" s="143"/>
      <c r="H16" s="72"/>
      <c r="I16" s="64"/>
    </row>
    <row r="17" spans="1:9" ht="12.75">
      <c r="A17" s="74"/>
      <c r="B17" s="72"/>
      <c r="C17" s="72"/>
      <c r="D17" s="72"/>
      <c r="E17" s="72"/>
      <c r="F17" s="79"/>
      <c r="G17" s="143"/>
      <c r="H17" s="72"/>
      <c r="I17" s="64"/>
    </row>
    <row r="18" spans="1:9" ht="12.75">
      <c r="A18" s="74"/>
      <c r="B18" s="72"/>
      <c r="C18" s="72"/>
      <c r="D18" s="72"/>
      <c r="E18" s="72"/>
      <c r="F18" s="79"/>
      <c r="G18" s="143"/>
      <c r="H18" s="72"/>
      <c r="I18" s="73"/>
    </row>
    <row r="19" spans="1:9" ht="12.75">
      <c r="A19" s="3"/>
      <c r="B19" s="72"/>
      <c r="C19" s="72"/>
      <c r="D19" s="72"/>
      <c r="E19" s="72"/>
      <c r="F19" s="79"/>
      <c r="G19" s="143"/>
      <c r="H19" s="72"/>
      <c r="I19" s="73"/>
    </row>
    <row r="20" spans="8:10" ht="12.75">
      <c r="H20" s="142">
        <f>SUM(G7:G19)</f>
        <v>67280</v>
      </c>
      <c r="I20" s="365">
        <f>H20</f>
        <v>67280</v>
      </c>
      <c r="J20" s="35">
        <f>H20</f>
        <v>67280</v>
      </c>
    </row>
    <row r="21" spans="2:9" ht="12.75">
      <c r="B21" s="61" t="s">
        <v>1426</v>
      </c>
      <c r="C21" s="61"/>
      <c r="D21" s="61" t="s">
        <v>1642</v>
      </c>
      <c r="E21" s="61" t="s">
        <v>1644</v>
      </c>
      <c r="F21" s="61"/>
      <c r="G21" s="137" t="s">
        <v>1640</v>
      </c>
      <c r="H21" s="61"/>
      <c r="I21" s="61"/>
    </row>
    <row r="22" spans="2:9" ht="12.75">
      <c r="B22" s="44"/>
      <c r="C22" s="44"/>
      <c r="D22" s="44"/>
      <c r="E22" s="44"/>
      <c r="F22" s="44"/>
      <c r="G22" s="137"/>
      <c r="H22" s="44"/>
      <c r="I22" s="44"/>
    </row>
    <row r="23" spans="2:9" ht="12.75">
      <c r="B23" s="61"/>
      <c r="C23" s="61"/>
      <c r="D23" s="61"/>
      <c r="E23" s="61"/>
      <c r="F23" s="61"/>
      <c r="G23" s="139"/>
      <c r="H23" s="61"/>
      <c r="I23" s="61"/>
    </row>
    <row r="24" spans="2:9" ht="12.75">
      <c r="B24" s="44"/>
      <c r="C24" s="44"/>
      <c r="D24" s="44"/>
      <c r="E24" s="44"/>
      <c r="F24" s="44"/>
      <c r="G24" s="137"/>
      <c r="H24" s="44"/>
      <c r="I24" s="44"/>
    </row>
    <row r="25" spans="2:9" ht="12.75">
      <c r="B25" s="49" t="s">
        <v>1664</v>
      </c>
      <c r="C25" s="61"/>
      <c r="D25" s="61" t="s">
        <v>1638</v>
      </c>
      <c r="E25" s="61" t="s">
        <v>1773</v>
      </c>
      <c r="F25" s="61"/>
      <c r="G25" s="137" t="s">
        <v>1505</v>
      </c>
      <c r="H25" s="61"/>
      <c r="I25" s="61"/>
    </row>
  </sheetData>
  <sheetProtection/>
  <autoFilter ref="A2:I25"/>
  <printOptions/>
  <pageMargins left="0.7" right="0.7" top="0.75" bottom="0.75" header="0.3" footer="0.3"/>
  <pageSetup fitToWidth="0" fitToHeight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110" zoomScaleSheetLayoutView="110" zoomScalePageLayoutView="0" workbookViewId="0" topLeftCell="B1">
      <selection activeCell="F17" sqref="F17"/>
    </sheetView>
  </sheetViews>
  <sheetFormatPr defaultColWidth="11.421875" defaultRowHeight="12.75"/>
  <cols>
    <col min="2" max="2" width="28.57421875" style="0" customWidth="1"/>
    <col min="3" max="3" width="5.7109375" style="0" customWidth="1"/>
    <col min="4" max="4" width="27.140625" style="0" customWidth="1"/>
    <col min="5" max="5" width="25.140625" style="0" customWidth="1"/>
    <col min="8" max="8" width="16.28125" style="0" customWidth="1"/>
  </cols>
  <sheetData>
    <row r="1" ht="12.75">
      <c r="J1">
        <f>SUM(I2:I34)</f>
        <v>12633</v>
      </c>
    </row>
    <row r="2" spans="2:3" ht="15.75">
      <c r="B2" s="2" t="s">
        <v>45</v>
      </c>
      <c r="C2" s="2"/>
    </row>
    <row r="3" spans="2:7" ht="15.75">
      <c r="B3" s="2" t="s">
        <v>10</v>
      </c>
      <c r="C3" s="2"/>
      <c r="G3" t="s">
        <v>1884</v>
      </c>
    </row>
    <row r="4" spans="2:3" ht="15.75">
      <c r="B4" s="2" t="s">
        <v>1883</v>
      </c>
      <c r="C4" s="2"/>
    </row>
    <row r="5" spans="2:3" s="4" customFormat="1" ht="15.75">
      <c r="B5" s="2" t="s">
        <v>17</v>
      </c>
      <c r="C5" s="2"/>
    </row>
    <row r="7" spans="1:8" s="1" customFormat="1" ht="27.75" customHeight="1">
      <c r="A7" s="155" t="s">
        <v>1782</v>
      </c>
      <c r="B7" s="9" t="s">
        <v>19</v>
      </c>
      <c r="C7" s="9" t="s">
        <v>9</v>
      </c>
      <c r="D7" s="9" t="s">
        <v>12</v>
      </c>
      <c r="E7" s="9" t="s">
        <v>1</v>
      </c>
      <c r="F7" s="9" t="s">
        <v>13</v>
      </c>
      <c r="G7" s="9" t="s">
        <v>3</v>
      </c>
      <c r="H7" s="9" t="s">
        <v>4</v>
      </c>
    </row>
    <row r="8" spans="2:8" ht="12.75">
      <c r="B8" s="7"/>
      <c r="C8" s="7"/>
      <c r="D8" s="7"/>
      <c r="E8" s="7"/>
      <c r="F8" s="7"/>
      <c r="G8" s="7"/>
      <c r="H8" s="7"/>
    </row>
    <row r="9" spans="1:8" ht="27">
      <c r="A9" s="21" t="s">
        <v>1817</v>
      </c>
      <c r="B9" s="17"/>
      <c r="C9" s="15">
        <v>1</v>
      </c>
      <c r="D9" s="16" t="s">
        <v>843</v>
      </c>
      <c r="E9" s="18" t="s">
        <v>26</v>
      </c>
      <c r="F9" s="22">
        <v>39689</v>
      </c>
      <c r="G9" s="19">
        <v>12633</v>
      </c>
      <c r="H9" s="19" t="s">
        <v>1197</v>
      </c>
    </row>
    <row r="10" spans="2:8" ht="12.75">
      <c r="B10" s="8"/>
      <c r="C10" s="8"/>
      <c r="D10" s="8"/>
      <c r="E10" s="8"/>
      <c r="F10" s="8"/>
      <c r="G10" s="8"/>
      <c r="H10" s="8"/>
    </row>
    <row r="11" spans="2:8" ht="12.75">
      <c r="B11" s="8"/>
      <c r="C11" s="8"/>
      <c r="D11" s="8"/>
      <c r="E11" s="8"/>
      <c r="F11" s="8"/>
      <c r="G11" s="8"/>
      <c r="H11" s="8"/>
    </row>
    <row r="12" spans="2:8" ht="12.75">
      <c r="B12" s="8"/>
      <c r="C12" s="8"/>
      <c r="D12" s="8"/>
      <c r="E12" s="8"/>
      <c r="F12" s="8"/>
      <c r="G12" s="8"/>
      <c r="H12" s="8"/>
    </row>
    <row r="13" spans="2:8" ht="12.75">
      <c r="B13" s="8"/>
      <c r="C13" s="8"/>
      <c r="D13" s="8"/>
      <c r="E13" s="8"/>
      <c r="F13" s="8"/>
      <c r="G13" s="8"/>
      <c r="H13" s="8"/>
    </row>
    <row r="14" spans="2:8" ht="12.75">
      <c r="B14" s="8"/>
      <c r="C14" s="8"/>
      <c r="D14" s="8"/>
      <c r="E14" s="8"/>
      <c r="F14" s="8"/>
      <c r="G14" s="8"/>
      <c r="H14" s="8"/>
    </row>
    <row r="15" spans="2:8" ht="12.75">
      <c r="B15" s="8"/>
      <c r="C15" s="8"/>
      <c r="D15" s="8"/>
      <c r="E15" s="8"/>
      <c r="F15" s="8"/>
      <c r="G15" s="8"/>
      <c r="H15" s="8"/>
    </row>
    <row r="16" spans="2:8" ht="12.75">
      <c r="B16" s="8"/>
      <c r="C16" s="8"/>
      <c r="D16" s="8"/>
      <c r="E16" s="8"/>
      <c r="F16" s="8"/>
      <c r="G16" s="8"/>
      <c r="H16" s="8"/>
    </row>
    <row r="17" spans="2:8" ht="12.75">
      <c r="B17" s="8"/>
      <c r="C17" s="8"/>
      <c r="D17" s="8"/>
      <c r="E17" s="8"/>
      <c r="F17" s="8"/>
      <c r="G17" s="8"/>
      <c r="H17" s="8"/>
    </row>
    <row r="18" spans="2:8" ht="12.75">
      <c r="B18" s="8"/>
      <c r="C18" s="8"/>
      <c r="D18" s="8"/>
      <c r="E18" s="8"/>
      <c r="F18" s="8"/>
      <c r="G18" s="8"/>
      <c r="H18" s="8"/>
    </row>
    <row r="19" spans="2:8" ht="12.75">
      <c r="B19" s="8"/>
      <c r="C19" s="8"/>
      <c r="D19" s="8"/>
      <c r="E19" s="8"/>
      <c r="F19" s="8"/>
      <c r="G19" s="8"/>
      <c r="H19" s="8"/>
    </row>
    <row r="20" spans="2:8" ht="12.75">
      <c r="B20" s="8"/>
      <c r="C20" s="8"/>
      <c r="D20" s="8"/>
      <c r="E20" s="8"/>
      <c r="F20" s="8"/>
      <c r="G20" s="8"/>
      <c r="H20" s="8"/>
    </row>
    <row r="21" spans="2:8" ht="12.75">
      <c r="B21" s="8"/>
      <c r="C21" s="8"/>
      <c r="D21" s="8"/>
      <c r="E21" s="8"/>
      <c r="F21" s="8"/>
      <c r="G21" s="8"/>
      <c r="H21" s="8"/>
    </row>
    <row r="22" spans="2:8" ht="12.75">
      <c r="B22" s="8"/>
      <c r="C22" s="8"/>
      <c r="D22" s="8"/>
      <c r="E22" s="8"/>
      <c r="F22" s="8"/>
      <c r="G22" s="8"/>
      <c r="H22" s="8"/>
    </row>
    <row r="23" spans="2:8" ht="12.75">
      <c r="B23" s="8"/>
      <c r="C23" s="8"/>
      <c r="D23" s="8"/>
      <c r="E23" s="8"/>
      <c r="F23" s="8"/>
      <c r="G23" s="8"/>
      <c r="H23" s="8"/>
    </row>
    <row r="24" spans="2:8" ht="12.75">
      <c r="B24" s="8"/>
      <c r="C24" s="8"/>
      <c r="D24" s="8"/>
      <c r="E24" s="8"/>
      <c r="F24" s="8"/>
      <c r="G24" s="8"/>
      <c r="H24" s="8"/>
    </row>
    <row r="25" spans="2:8" ht="12.75">
      <c r="B25" s="8"/>
      <c r="C25" s="8"/>
      <c r="D25" s="8"/>
      <c r="E25" s="8"/>
      <c r="F25" s="8"/>
      <c r="G25" s="8"/>
      <c r="H25" s="8"/>
    </row>
    <row r="26" spans="2:8" ht="12.75">
      <c r="B26" s="3"/>
      <c r="C26" s="3"/>
      <c r="D26" s="3"/>
      <c r="E26" s="3"/>
      <c r="F26" s="3"/>
      <c r="G26" s="3"/>
      <c r="H26" s="3"/>
    </row>
    <row r="27" spans="2:8" ht="12.75">
      <c r="B27" s="370" t="s">
        <v>691</v>
      </c>
      <c r="C27" s="370"/>
      <c r="D27" s="370"/>
      <c r="E27" s="370"/>
      <c r="F27" s="370"/>
      <c r="G27" s="394">
        <f>G9</f>
        <v>12633</v>
      </c>
      <c r="H27" s="371">
        <f>G9</f>
        <v>12633</v>
      </c>
    </row>
    <row r="28" spans="2:9" ht="12.75">
      <c r="B28" s="370"/>
      <c r="C28" s="370"/>
      <c r="D28" s="370"/>
      <c r="E28" s="370"/>
      <c r="F28" s="370"/>
      <c r="G28" s="394"/>
      <c r="H28" s="371"/>
      <c r="I28" s="35">
        <f>H27</f>
        <v>12633</v>
      </c>
    </row>
    <row r="29" spans="2:8" ht="12.75">
      <c r="B29" s="10"/>
      <c r="C29" s="10"/>
      <c r="D29" s="10"/>
      <c r="E29" s="10"/>
      <c r="F29" s="10"/>
      <c r="G29" s="10"/>
      <c r="H29" s="36"/>
    </row>
    <row r="30" spans="2:8" ht="12.75">
      <c r="B30" s="44" t="s">
        <v>1627</v>
      </c>
      <c r="C30" s="44"/>
      <c r="D30" s="49" t="s">
        <v>6</v>
      </c>
      <c r="E30" s="49" t="s">
        <v>1673</v>
      </c>
      <c r="F30" s="44"/>
      <c r="G30" s="44" t="s">
        <v>1645</v>
      </c>
      <c r="H30" s="44"/>
    </row>
    <row r="31" spans="2:8" ht="12.75">
      <c r="B31" s="44"/>
      <c r="C31" s="44"/>
      <c r="D31" s="49"/>
      <c r="E31" s="49"/>
      <c r="F31" s="44"/>
      <c r="G31" s="44"/>
      <c r="H31" s="44"/>
    </row>
    <row r="32" ht="12.75">
      <c r="I32" s="44"/>
    </row>
    <row r="33" spans="2:9" ht="12.75">
      <c r="B33" s="44"/>
      <c r="C33" s="44"/>
      <c r="D33" s="44"/>
      <c r="E33" s="44"/>
      <c r="F33" s="44"/>
      <c r="G33" s="44"/>
      <c r="H33" s="44"/>
      <c r="I33" s="44"/>
    </row>
    <row r="34" spans="2:9" ht="12.75">
      <c r="B34" s="44" t="s">
        <v>1635</v>
      </c>
      <c r="C34" s="44"/>
      <c r="D34" s="44" t="s">
        <v>1399</v>
      </c>
      <c r="E34" s="44" t="s">
        <v>1775</v>
      </c>
      <c r="F34" s="44"/>
      <c r="G34" s="44" t="s">
        <v>1508</v>
      </c>
      <c r="H34" s="44"/>
      <c r="I34" s="44"/>
    </row>
  </sheetData>
  <sheetProtection/>
  <autoFilter ref="A2:I34"/>
  <mergeCells count="3">
    <mergeCell ref="B27:F28"/>
    <mergeCell ref="H27:H28"/>
    <mergeCell ref="G27:G28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">
      <selection activeCell="F11" sqref="F11"/>
    </sheetView>
  </sheetViews>
  <sheetFormatPr defaultColWidth="11.421875" defaultRowHeight="12.75"/>
  <cols>
    <col min="2" max="2" width="11.140625" style="0" customWidth="1"/>
    <col min="3" max="3" width="12.28125" style="0" customWidth="1"/>
    <col min="4" max="4" width="27.421875" style="0" customWidth="1"/>
    <col min="5" max="5" width="22.57421875" style="0" customWidth="1"/>
    <col min="6" max="6" width="11.421875" style="0" customWidth="1"/>
    <col min="7" max="7" width="12.28125" style="0" bestFit="1" customWidth="1"/>
    <col min="8" max="8" width="13.7109375" style="0" customWidth="1"/>
    <col min="9" max="9" width="19.28125" style="0" customWidth="1"/>
    <col min="10" max="10" width="12.28125" style="0" bestFit="1" customWidth="1"/>
  </cols>
  <sheetData>
    <row r="1" ht="12.75">
      <c r="J1">
        <f>SUM(J2:J31)</f>
        <v>220745.14000000004</v>
      </c>
    </row>
    <row r="2" spans="2:3" ht="15.75">
      <c r="B2" s="2" t="s">
        <v>45</v>
      </c>
      <c r="C2" s="2"/>
    </row>
    <row r="3" spans="2:9" ht="15.75">
      <c r="B3" s="2" t="s">
        <v>10</v>
      </c>
      <c r="C3" s="2"/>
      <c r="I3" s="21" t="s">
        <v>1884</v>
      </c>
    </row>
    <row r="4" spans="2:3" ht="15.75">
      <c r="B4" s="2" t="s">
        <v>1883</v>
      </c>
      <c r="C4" s="2"/>
    </row>
    <row r="5" spans="2:3" s="4" customFormat="1" ht="15.75">
      <c r="B5" s="2" t="s">
        <v>1415</v>
      </c>
      <c r="C5" s="2"/>
    </row>
    <row r="7" spans="1:9" s="6" customFormat="1" ht="24.75" customHeight="1">
      <c r="A7" s="171" t="s">
        <v>1782</v>
      </c>
      <c r="B7" s="9" t="s">
        <v>19</v>
      </c>
      <c r="C7" s="9" t="s">
        <v>9</v>
      </c>
      <c r="D7" s="9" t="s">
        <v>12</v>
      </c>
      <c r="E7" s="9" t="s">
        <v>22</v>
      </c>
      <c r="F7" s="9" t="s">
        <v>13</v>
      </c>
      <c r="G7" s="9" t="s">
        <v>3</v>
      </c>
      <c r="H7" s="9" t="s">
        <v>4</v>
      </c>
      <c r="I7" s="9" t="s">
        <v>11</v>
      </c>
    </row>
    <row r="8" spans="1:9" ht="12.75">
      <c r="A8" s="8"/>
      <c r="B8" s="7"/>
      <c r="C8" s="7"/>
      <c r="D8" s="7"/>
      <c r="E8" s="7"/>
      <c r="F8" s="7"/>
      <c r="G8" s="7"/>
      <c r="H8" s="7"/>
      <c r="I8" s="7"/>
    </row>
    <row r="9" spans="1:9" ht="17.25">
      <c r="A9" s="8"/>
      <c r="B9" s="17"/>
      <c r="C9" s="15"/>
      <c r="D9" s="16" t="s">
        <v>1416</v>
      </c>
      <c r="E9" s="18"/>
      <c r="F9" s="22"/>
      <c r="G9" s="19">
        <v>4932.75</v>
      </c>
      <c r="H9" s="33" t="s">
        <v>1197</v>
      </c>
      <c r="I9" s="18" t="s">
        <v>1195</v>
      </c>
    </row>
    <row r="10" spans="1:9" ht="17.25">
      <c r="A10" s="8"/>
      <c r="B10" s="17"/>
      <c r="C10" s="15"/>
      <c r="D10" s="16" t="s">
        <v>1417</v>
      </c>
      <c r="E10" s="18"/>
      <c r="F10" s="22"/>
      <c r="G10" s="19">
        <v>3189.59</v>
      </c>
      <c r="H10" s="33" t="s">
        <v>1197</v>
      </c>
      <c r="I10" s="18" t="s">
        <v>1195</v>
      </c>
    </row>
    <row r="11" spans="1:9" ht="17.25">
      <c r="A11" s="8"/>
      <c r="B11" s="17"/>
      <c r="C11" s="15"/>
      <c r="D11" s="16" t="s">
        <v>1418</v>
      </c>
      <c r="E11" s="18"/>
      <c r="F11" s="22"/>
      <c r="G11" s="19">
        <v>9198.85</v>
      </c>
      <c r="H11" s="33" t="s">
        <v>1197</v>
      </c>
      <c r="I11" s="18" t="s">
        <v>1195</v>
      </c>
    </row>
    <row r="12" spans="1:9" ht="17.25">
      <c r="A12" s="8"/>
      <c r="B12" s="17"/>
      <c r="C12" s="15"/>
      <c r="D12" s="16" t="s">
        <v>1419</v>
      </c>
      <c r="E12" s="18"/>
      <c r="F12" s="22"/>
      <c r="G12" s="19">
        <v>11390.75</v>
      </c>
      <c r="H12" s="33" t="s">
        <v>1197</v>
      </c>
      <c r="I12" s="18" t="s">
        <v>1195</v>
      </c>
    </row>
    <row r="13" spans="1:9" ht="17.25">
      <c r="A13" s="8"/>
      <c r="B13" s="17"/>
      <c r="C13" s="15"/>
      <c r="D13" s="16" t="s">
        <v>1420</v>
      </c>
      <c r="E13" s="18"/>
      <c r="F13" s="22"/>
      <c r="G13" s="19">
        <v>25875</v>
      </c>
      <c r="H13" s="33" t="s">
        <v>1197</v>
      </c>
      <c r="I13" s="18" t="s">
        <v>1195</v>
      </c>
    </row>
    <row r="14" spans="1:9" ht="17.25">
      <c r="A14" s="8"/>
      <c r="B14" s="17"/>
      <c r="C14" s="15"/>
      <c r="D14" s="16" t="s">
        <v>1421</v>
      </c>
      <c r="E14" s="18"/>
      <c r="F14" s="22"/>
      <c r="G14" s="19">
        <v>22712.5</v>
      </c>
      <c r="H14" s="33" t="s">
        <v>1197</v>
      </c>
      <c r="I14" s="18" t="s">
        <v>1195</v>
      </c>
    </row>
    <row r="15" spans="1:9" ht="17.25">
      <c r="A15" s="8"/>
      <c r="B15" s="17"/>
      <c r="C15" s="15"/>
      <c r="D15" s="16" t="s">
        <v>1422</v>
      </c>
      <c r="E15" s="18"/>
      <c r="F15" s="22"/>
      <c r="G15" s="19">
        <v>4334.35</v>
      </c>
      <c r="H15" s="33" t="s">
        <v>1197</v>
      </c>
      <c r="I15" s="18" t="s">
        <v>1195</v>
      </c>
    </row>
    <row r="16" spans="1:9" ht="17.25">
      <c r="A16" s="8"/>
      <c r="B16" s="17"/>
      <c r="C16" s="15"/>
      <c r="D16" s="16" t="s">
        <v>1423</v>
      </c>
      <c r="E16" s="18"/>
      <c r="F16" s="22"/>
      <c r="G16" s="19">
        <v>84947.1</v>
      </c>
      <c r="H16" s="33" t="s">
        <v>1197</v>
      </c>
      <c r="I16" s="18" t="s">
        <v>1195</v>
      </c>
    </row>
    <row r="17" spans="1:9" ht="17.25">
      <c r="A17" s="8"/>
      <c r="B17" s="17"/>
      <c r="C17" s="15"/>
      <c r="D17" s="16" t="s">
        <v>1423</v>
      </c>
      <c r="E17" s="18"/>
      <c r="F17" s="22"/>
      <c r="G17" s="19">
        <v>10000</v>
      </c>
      <c r="H17" s="33" t="s">
        <v>1197</v>
      </c>
      <c r="I17" s="18" t="s">
        <v>1195</v>
      </c>
    </row>
    <row r="18" spans="1:9" ht="17.25">
      <c r="A18" s="8"/>
      <c r="B18" s="17"/>
      <c r="C18" s="15"/>
      <c r="D18" s="16" t="s">
        <v>1417</v>
      </c>
      <c r="E18" s="18"/>
      <c r="F18" s="22"/>
      <c r="G18" s="19">
        <v>8981.45</v>
      </c>
      <c r="H18" s="33" t="s">
        <v>1197</v>
      </c>
      <c r="I18" s="18" t="s">
        <v>1195</v>
      </c>
    </row>
    <row r="19" spans="1:9" ht="17.25">
      <c r="A19" s="8"/>
      <c r="B19" s="17"/>
      <c r="C19" s="15"/>
      <c r="D19" s="16" t="s">
        <v>1416</v>
      </c>
      <c r="E19" s="18"/>
      <c r="F19" s="22"/>
      <c r="G19" s="19">
        <v>10343.72</v>
      </c>
      <c r="H19" s="33" t="s">
        <v>1197</v>
      </c>
      <c r="I19" s="18" t="s">
        <v>1195</v>
      </c>
    </row>
    <row r="20" spans="1:9" ht="17.25">
      <c r="A20" s="8"/>
      <c r="B20" s="17"/>
      <c r="C20" s="15"/>
      <c r="D20" s="16" t="s">
        <v>1424</v>
      </c>
      <c r="E20" s="18"/>
      <c r="F20" s="22"/>
      <c r="G20" s="19">
        <v>6728</v>
      </c>
      <c r="H20" s="33" t="s">
        <v>1197</v>
      </c>
      <c r="I20" s="18" t="s">
        <v>1195</v>
      </c>
    </row>
    <row r="21" spans="1:9" ht="17.25">
      <c r="A21" s="8"/>
      <c r="B21" s="17"/>
      <c r="C21" s="15"/>
      <c r="D21" s="16" t="s">
        <v>1419</v>
      </c>
      <c r="E21" s="18"/>
      <c r="F21" s="22"/>
      <c r="G21" s="19">
        <v>13277.36</v>
      </c>
      <c r="H21" s="33" t="s">
        <v>1197</v>
      </c>
      <c r="I21" s="18" t="s">
        <v>1195</v>
      </c>
    </row>
    <row r="22" spans="1:9" ht="18">
      <c r="A22" s="97" t="s">
        <v>1821</v>
      </c>
      <c r="B22" s="158">
        <v>10247</v>
      </c>
      <c r="D22" s="163" t="s">
        <v>1602</v>
      </c>
      <c r="E22" s="159" t="s">
        <v>1161</v>
      </c>
      <c r="F22" s="160">
        <v>42930</v>
      </c>
      <c r="G22" s="161">
        <v>1934.88</v>
      </c>
      <c r="H22" s="33" t="s">
        <v>1197</v>
      </c>
      <c r="I22" s="18" t="s">
        <v>1195</v>
      </c>
    </row>
    <row r="23" spans="1:9" ht="18">
      <c r="A23" s="97" t="s">
        <v>1821</v>
      </c>
      <c r="B23" s="162">
        <v>10246</v>
      </c>
      <c r="D23" s="163" t="s">
        <v>1603</v>
      </c>
      <c r="E23" s="163" t="s">
        <v>780</v>
      </c>
      <c r="F23" s="164">
        <v>43021</v>
      </c>
      <c r="G23" s="161">
        <v>2898.84</v>
      </c>
      <c r="H23" s="33" t="s">
        <v>1197</v>
      </c>
      <c r="I23" s="18" t="s">
        <v>1195</v>
      </c>
    </row>
    <row r="24" spans="1:9" ht="13.5">
      <c r="A24" s="8"/>
      <c r="B24" s="157"/>
      <c r="C24" s="15"/>
      <c r="D24" s="165"/>
      <c r="E24" s="18"/>
      <c r="F24" s="22"/>
      <c r="G24" s="19"/>
      <c r="H24" s="33"/>
      <c r="I24" s="100"/>
    </row>
    <row r="25" spans="1:9" ht="12.75">
      <c r="A25" s="8"/>
      <c r="B25" s="388" t="s">
        <v>691</v>
      </c>
      <c r="C25" s="389"/>
      <c r="D25" s="389"/>
      <c r="E25" s="389"/>
      <c r="F25" s="390"/>
      <c r="G25" s="402"/>
      <c r="H25" s="34"/>
      <c r="I25" s="30"/>
    </row>
    <row r="26" spans="1:10" ht="12.75">
      <c r="A26" s="3"/>
      <c r="B26" s="391"/>
      <c r="C26" s="392"/>
      <c r="D26" s="392"/>
      <c r="E26" s="392"/>
      <c r="F26" s="393"/>
      <c r="G26" s="402"/>
      <c r="H26" s="363">
        <f>SUM(G8:G23)</f>
        <v>220745.14000000004</v>
      </c>
      <c r="I26" s="365">
        <f>H26</f>
        <v>220745.14000000004</v>
      </c>
      <c r="J26" s="364">
        <f>I26</f>
        <v>220745.14000000004</v>
      </c>
    </row>
    <row r="27" spans="2:9" ht="12.75">
      <c r="B27" s="44" t="s">
        <v>1627</v>
      </c>
      <c r="C27" s="44"/>
      <c r="D27" s="49" t="s">
        <v>6</v>
      </c>
      <c r="E27" s="49" t="s">
        <v>1673</v>
      </c>
      <c r="F27" s="44"/>
      <c r="G27" s="44" t="s">
        <v>1467</v>
      </c>
      <c r="H27" s="44"/>
      <c r="I27" s="44"/>
    </row>
    <row r="29" spans="2:9" ht="12.75">
      <c r="B29" s="44"/>
      <c r="C29" s="44"/>
      <c r="D29" s="44"/>
      <c r="E29" s="44"/>
      <c r="F29" s="44"/>
      <c r="G29" s="44"/>
      <c r="H29" s="44"/>
      <c r="I29" s="44"/>
    </row>
    <row r="31" spans="2:9" ht="12.75">
      <c r="B31" s="44" t="s">
        <v>1400</v>
      </c>
      <c r="C31" s="44"/>
      <c r="D31" s="44" t="s">
        <v>1399</v>
      </c>
      <c r="E31" s="44" t="s">
        <v>1778</v>
      </c>
      <c r="F31" s="44"/>
      <c r="G31" s="44" t="s">
        <v>1401</v>
      </c>
      <c r="H31" s="44"/>
      <c r="I31" s="44"/>
    </row>
  </sheetData>
  <sheetProtection/>
  <autoFilter ref="A2:I31"/>
  <mergeCells count="2">
    <mergeCell ref="B25:F26"/>
    <mergeCell ref="G25:G26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K723"/>
  <sheetViews>
    <sheetView view="pageBreakPreview" zoomScaleSheetLayoutView="100" zoomScalePageLayoutView="0" workbookViewId="0" topLeftCell="A1">
      <pane ySplit="7" topLeftCell="A607" activePane="bottomLeft" state="frozen"/>
      <selection pane="topLeft" activeCell="H6" sqref="H6"/>
      <selection pane="bottomLeft" activeCell="I608" sqref="I608"/>
    </sheetView>
  </sheetViews>
  <sheetFormatPr defaultColWidth="11.421875" defaultRowHeight="12.75"/>
  <cols>
    <col min="2" max="2" width="17.140625" style="0" customWidth="1"/>
    <col min="3" max="3" width="12.28125" style="0" customWidth="1"/>
    <col min="4" max="4" width="27.421875" style="0" customWidth="1"/>
    <col min="5" max="5" width="22.57421875" style="0" customWidth="1"/>
    <col min="7" max="7" width="13.8515625" style="0" bestFit="1" customWidth="1"/>
    <col min="8" max="8" width="14.57421875" style="0" customWidth="1"/>
    <col min="9" max="9" width="19.28125" style="0" customWidth="1"/>
    <col min="10" max="10" width="13.8515625" style="0" bestFit="1" customWidth="1"/>
  </cols>
  <sheetData>
    <row r="1" spans="10:11" ht="12.75">
      <c r="J1">
        <f>SUM(J2:J610)</f>
        <v>2291058.4499999993</v>
      </c>
      <c r="K1">
        <v>2291058.449999999</v>
      </c>
    </row>
    <row r="2" spans="2:3" ht="15.75">
      <c r="B2" s="2" t="s">
        <v>45</v>
      </c>
      <c r="C2" s="2"/>
    </row>
    <row r="3" spans="2:9" ht="15.75">
      <c r="B3" s="2" t="s">
        <v>10</v>
      </c>
      <c r="C3" s="2"/>
      <c r="I3" t="s">
        <v>1884</v>
      </c>
    </row>
    <row r="4" spans="2:3" ht="15.75">
      <c r="B4" s="2" t="s">
        <v>1883</v>
      </c>
      <c r="C4" s="2"/>
    </row>
    <row r="5" spans="2:3" s="4" customFormat="1" ht="15.75">
      <c r="B5" s="2" t="s">
        <v>24</v>
      </c>
      <c r="C5" s="2"/>
    </row>
    <row r="7" spans="1:9" s="1" customFormat="1" ht="24.75" customHeight="1">
      <c r="A7" s="6" t="s">
        <v>1782</v>
      </c>
      <c r="B7" s="9" t="s">
        <v>19</v>
      </c>
      <c r="C7" s="9" t="s">
        <v>9</v>
      </c>
      <c r="D7" s="9" t="s">
        <v>12</v>
      </c>
      <c r="E7" s="9" t="s">
        <v>22</v>
      </c>
      <c r="F7" s="9" t="s">
        <v>13</v>
      </c>
      <c r="G7" s="9" t="s">
        <v>3</v>
      </c>
      <c r="H7" s="9" t="s">
        <v>4</v>
      </c>
      <c r="I7" s="9" t="s">
        <v>11</v>
      </c>
    </row>
    <row r="8" spans="2:9" ht="12.75">
      <c r="B8" s="7"/>
      <c r="C8" s="7"/>
      <c r="D8" s="7"/>
      <c r="E8" s="7"/>
      <c r="F8" s="7"/>
      <c r="G8" s="7"/>
      <c r="H8" s="7"/>
      <c r="I8" s="7"/>
    </row>
    <row r="9" spans="2:9" ht="81">
      <c r="B9" s="17" t="s">
        <v>844</v>
      </c>
      <c r="C9" s="15"/>
      <c r="D9" s="16" t="s">
        <v>845</v>
      </c>
      <c r="E9" s="18" t="s">
        <v>26</v>
      </c>
      <c r="F9" s="22">
        <v>39872</v>
      </c>
      <c r="G9" s="19">
        <v>9999</v>
      </c>
      <c r="H9" s="33" t="s">
        <v>1196</v>
      </c>
      <c r="I9" s="18" t="s">
        <v>1193</v>
      </c>
    </row>
    <row r="10" spans="2:9" ht="27">
      <c r="B10" s="17" t="s">
        <v>846</v>
      </c>
      <c r="C10" s="15"/>
      <c r="D10" s="16" t="s">
        <v>847</v>
      </c>
      <c r="E10" s="18" t="s">
        <v>26</v>
      </c>
      <c r="F10" s="22">
        <v>40002</v>
      </c>
      <c r="G10" s="19">
        <v>8745</v>
      </c>
      <c r="H10" s="33" t="s">
        <v>1196</v>
      </c>
      <c r="I10" s="18" t="s">
        <v>1193</v>
      </c>
    </row>
    <row r="11" spans="2:9" ht="17.25">
      <c r="B11" s="17"/>
      <c r="C11" s="15"/>
      <c r="D11" s="16" t="s">
        <v>848</v>
      </c>
      <c r="E11" s="18" t="s">
        <v>26</v>
      </c>
      <c r="F11" s="22">
        <v>40940</v>
      </c>
      <c r="G11" s="19">
        <v>15080</v>
      </c>
      <c r="H11" s="33" t="s">
        <v>1196</v>
      </c>
      <c r="I11" s="18" t="s">
        <v>1193</v>
      </c>
    </row>
    <row r="12" spans="2:9" ht="27">
      <c r="B12" s="17"/>
      <c r="C12" s="15"/>
      <c r="D12" s="16" t="s">
        <v>849</v>
      </c>
      <c r="E12" s="18" t="s">
        <v>26</v>
      </c>
      <c r="F12" s="22">
        <v>41061</v>
      </c>
      <c r="G12" s="19">
        <v>18096</v>
      </c>
      <c r="H12" s="33" t="s">
        <v>1196</v>
      </c>
      <c r="I12" s="18" t="s">
        <v>1193</v>
      </c>
    </row>
    <row r="13" spans="2:9" ht="27">
      <c r="B13" s="17"/>
      <c r="C13" s="15"/>
      <c r="D13" s="16" t="s">
        <v>850</v>
      </c>
      <c r="E13" s="18" t="s">
        <v>26</v>
      </c>
      <c r="F13" s="22">
        <v>41518</v>
      </c>
      <c r="G13" s="19">
        <v>11600</v>
      </c>
      <c r="H13" s="33" t="s">
        <v>1196</v>
      </c>
      <c r="I13" s="18" t="s">
        <v>1195</v>
      </c>
    </row>
    <row r="14" spans="2:9" ht="17.25">
      <c r="B14" s="17"/>
      <c r="C14" s="15"/>
      <c r="D14" s="16" t="s">
        <v>851</v>
      </c>
      <c r="E14" s="18" t="s">
        <v>26</v>
      </c>
      <c r="F14" s="22">
        <v>41487</v>
      </c>
      <c r="G14" s="19">
        <v>2157.35</v>
      </c>
      <c r="H14" s="33" t="s">
        <v>1196</v>
      </c>
      <c r="I14" s="18" t="s">
        <v>1195</v>
      </c>
    </row>
    <row r="15" spans="2:9" ht="17.25">
      <c r="B15" s="17"/>
      <c r="C15" s="15"/>
      <c r="D15" s="16" t="s">
        <v>852</v>
      </c>
      <c r="E15" s="18" t="s">
        <v>26</v>
      </c>
      <c r="F15" s="22">
        <v>41275</v>
      </c>
      <c r="G15" s="19">
        <v>7599</v>
      </c>
      <c r="H15" s="33" t="s">
        <v>1196</v>
      </c>
      <c r="I15" s="18" t="s">
        <v>1195</v>
      </c>
    </row>
    <row r="16" spans="2:9" ht="25.5">
      <c r="B16" s="17" t="s">
        <v>853</v>
      </c>
      <c r="C16" s="15"/>
      <c r="D16" s="16" t="s">
        <v>854</v>
      </c>
      <c r="E16" s="18" t="s">
        <v>78</v>
      </c>
      <c r="F16" s="22" t="s">
        <v>48</v>
      </c>
      <c r="G16" s="19">
        <v>7854</v>
      </c>
      <c r="H16" s="33" t="s">
        <v>1196</v>
      </c>
      <c r="I16" s="18" t="s">
        <v>1193</v>
      </c>
    </row>
    <row r="17" spans="2:9" ht="27">
      <c r="B17" s="17" t="s">
        <v>855</v>
      </c>
      <c r="C17" s="15"/>
      <c r="D17" s="16" t="s">
        <v>856</v>
      </c>
      <c r="E17" s="18" t="s">
        <v>78</v>
      </c>
      <c r="F17" s="22" t="s">
        <v>48</v>
      </c>
      <c r="G17" s="19">
        <v>11750</v>
      </c>
      <c r="H17" s="33" t="s">
        <v>1196</v>
      </c>
      <c r="I17" s="18" t="s">
        <v>1193</v>
      </c>
    </row>
    <row r="18" spans="2:9" ht="27">
      <c r="B18" s="17" t="s">
        <v>857</v>
      </c>
      <c r="C18" s="15"/>
      <c r="D18" s="16" t="s">
        <v>858</v>
      </c>
      <c r="E18" s="18" t="s">
        <v>78</v>
      </c>
      <c r="F18" s="22" t="s">
        <v>48</v>
      </c>
      <c r="G18" s="19">
        <v>987</v>
      </c>
      <c r="H18" s="33" t="s">
        <v>1196</v>
      </c>
      <c r="I18" s="18" t="s">
        <v>1193</v>
      </c>
    </row>
    <row r="19" spans="2:9" ht="25.5">
      <c r="B19" s="17" t="s">
        <v>859</v>
      </c>
      <c r="C19" s="15"/>
      <c r="D19" s="16" t="s">
        <v>860</v>
      </c>
      <c r="E19" s="18" t="s">
        <v>78</v>
      </c>
      <c r="F19" s="22" t="s">
        <v>48</v>
      </c>
      <c r="G19" s="19">
        <v>5960</v>
      </c>
      <c r="H19" s="33" t="s">
        <v>1196</v>
      </c>
      <c r="I19" s="18" t="s">
        <v>1193</v>
      </c>
    </row>
    <row r="20" spans="2:9" ht="54">
      <c r="B20" s="27" t="s">
        <v>861</v>
      </c>
      <c r="C20" s="28"/>
      <c r="D20" s="29" t="s">
        <v>862</v>
      </c>
      <c r="E20" s="30" t="s">
        <v>78</v>
      </c>
      <c r="F20" s="32">
        <v>39266</v>
      </c>
      <c r="G20" s="31">
        <v>8450</v>
      </c>
      <c r="H20" s="34" t="s">
        <v>1196</v>
      </c>
      <c r="I20" s="30" t="s">
        <v>1193</v>
      </c>
    </row>
    <row r="21" spans="2:10" ht="13.5">
      <c r="B21" s="23"/>
      <c r="C21" s="24"/>
      <c r="D21" s="24"/>
      <c r="E21" s="23" t="s">
        <v>691</v>
      </c>
      <c r="F21" s="25"/>
      <c r="G21" s="366">
        <f>SUM(G3:G20)</f>
        <v>108277.35</v>
      </c>
      <c r="H21" s="43"/>
      <c r="I21" s="96"/>
      <c r="J21" s="35">
        <f>G21</f>
        <v>108277.35</v>
      </c>
    </row>
    <row r="22" spans="2:9" ht="13.5">
      <c r="B22" s="23"/>
      <c r="C22" s="24"/>
      <c r="D22" s="24"/>
      <c r="E22" s="23"/>
      <c r="F22" s="23"/>
      <c r="G22" s="26"/>
      <c r="H22" s="26"/>
      <c r="I22" s="23"/>
    </row>
    <row r="23" spans="2:9" ht="12.75">
      <c r="B23" s="44" t="s">
        <v>1627</v>
      </c>
      <c r="C23" s="44"/>
      <c r="D23" s="49" t="s">
        <v>6</v>
      </c>
      <c r="E23" s="49" t="s">
        <v>1644</v>
      </c>
      <c r="F23" s="44"/>
      <c r="G23" s="44" t="s">
        <v>1467</v>
      </c>
      <c r="H23" s="44"/>
      <c r="I23" s="44"/>
    </row>
    <row r="24" spans="2:9" ht="13.5">
      <c r="B24" s="23"/>
      <c r="C24" s="24"/>
      <c r="D24" s="24"/>
      <c r="F24" s="44"/>
      <c r="G24" s="26"/>
      <c r="H24" s="26"/>
      <c r="I24" s="23"/>
    </row>
    <row r="25" ht="12.75">
      <c r="E25" s="44"/>
    </row>
    <row r="26" spans="2:9" ht="12.75">
      <c r="B26" s="44"/>
      <c r="C26" s="44"/>
      <c r="D26" s="44"/>
      <c r="F26" s="44"/>
      <c r="G26" s="44"/>
      <c r="H26" s="44"/>
      <c r="I26" s="44"/>
    </row>
    <row r="27" spans="2:9" ht="12.75">
      <c r="B27" s="44" t="s">
        <v>1628</v>
      </c>
      <c r="C27" s="44"/>
      <c r="D27" s="44" t="s">
        <v>1399</v>
      </c>
      <c r="E27" s="44" t="s">
        <v>1775</v>
      </c>
      <c r="F27" s="44"/>
      <c r="G27" s="44" t="s">
        <v>1401</v>
      </c>
      <c r="H27" s="44"/>
      <c r="I27" s="44"/>
    </row>
    <row r="28" spans="2:9" ht="13.5">
      <c r="B28" s="23"/>
      <c r="C28" s="24"/>
      <c r="D28" s="24"/>
      <c r="E28" s="23"/>
      <c r="F28" s="23"/>
      <c r="G28" s="26"/>
      <c r="H28" s="26"/>
      <c r="I28" s="23"/>
    </row>
    <row r="29" spans="2:3" ht="15.75">
      <c r="B29" s="2" t="s">
        <v>45</v>
      </c>
      <c r="C29" s="2"/>
    </row>
    <row r="30" spans="2:9" ht="15.75">
      <c r="B30" s="2" t="s">
        <v>10</v>
      </c>
      <c r="C30" s="2"/>
      <c r="I30" t="s">
        <v>1884</v>
      </c>
    </row>
    <row r="31" spans="2:3" ht="15.75">
      <c r="B31" s="2" t="s">
        <v>1883</v>
      </c>
      <c r="C31" s="2"/>
    </row>
    <row r="32" spans="2:9" ht="15.75">
      <c r="B32" s="2" t="s">
        <v>24</v>
      </c>
      <c r="C32" s="2"/>
      <c r="D32" s="4"/>
      <c r="E32" s="4"/>
      <c r="F32" s="4"/>
      <c r="G32" s="4"/>
      <c r="H32" s="4"/>
      <c r="I32" s="4"/>
    </row>
    <row r="34" spans="2:9" ht="25.5">
      <c r="B34" s="9" t="s">
        <v>19</v>
      </c>
      <c r="C34" s="9" t="s">
        <v>9</v>
      </c>
      <c r="D34" s="9" t="s">
        <v>12</v>
      </c>
      <c r="E34" s="9" t="s">
        <v>22</v>
      </c>
      <c r="F34" s="9" t="s">
        <v>13</v>
      </c>
      <c r="G34" s="9" t="s">
        <v>3</v>
      </c>
      <c r="H34" s="9" t="s">
        <v>4</v>
      </c>
      <c r="I34" s="9" t="s">
        <v>11</v>
      </c>
    </row>
    <row r="35" spans="2:9" ht="12.75">
      <c r="B35" s="7"/>
      <c r="C35" s="7"/>
      <c r="D35" s="7"/>
      <c r="E35" s="7"/>
      <c r="F35" s="7"/>
      <c r="G35" s="7"/>
      <c r="H35" s="7"/>
      <c r="I35" s="7"/>
    </row>
    <row r="36" spans="2:9" ht="81">
      <c r="B36" s="17" t="s">
        <v>863</v>
      </c>
      <c r="C36" s="15"/>
      <c r="D36" s="16" t="s">
        <v>864</v>
      </c>
      <c r="E36" s="18" t="s">
        <v>78</v>
      </c>
      <c r="F36" s="22">
        <v>40002</v>
      </c>
      <c r="G36" s="19">
        <v>11999</v>
      </c>
      <c r="H36" s="33" t="s">
        <v>1196</v>
      </c>
      <c r="I36" s="18" t="s">
        <v>1193</v>
      </c>
    </row>
    <row r="37" spans="2:9" ht="81">
      <c r="B37" s="17"/>
      <c r="C37" s="15"/>
      <c r="D37" s="16" t="s">
        <v>864</v>
      </c>
      <c r="E37" s="18" t="s">
        <v>78</v>
      </c>
      <c r="F37" s="22">
        <v>40002</v>
      </c>
      <c r="G37" s="19">
        <v>11999</v>
      </c>
      <c r="H37" s="33" t="s">
        <v>1196</v>
      </c>
      <c r="I37" s="18" t="s">
        <v>1193</v>
      </c>
    </row>
    <row r="38" spans="2:9" ht="40.5">
      <c r="B38" s="17" t="s">
        <v>865</v>
      </c>
      <c r="C38" s="15"/>
      <c r="D38" s="16" t="s">
        <v>1192</v>
      </c>
      <c r="E38" s="18" t="s">
        <v>78</v>
      </c>
      <c r="F38" s="22">
        <v>40592</v>
      </c>
      <c r="G38" s="19">
        <v>7780</v>
      </c>
      <c r="H38" s="33" t="s">
        <v>1196</v>
      </c>
      <c r="I38" s="18" t="s">
        <v>1193</v>
      </c>
    </row>
    <row r="39" spans="2:9" ht="27">
      <c r="B39" s="17"/>
      <c r="C39" s="15"/>
      <c r="D39" s="16" t="s">
        <v>866</v>
      </c>
      <c r="E39" s="18" t="s">
        <v>78</v>
      </c>
      <c r="F39" s="22">
        <v>41183</v>
      </c>
      <c r="G39" s="19">
        <v>5254.8</v>
      </c>
      <c r="H39" s="33" t="s">
        <v>1196</v>
      </c>
      <c r="I39" s="18" t="s">
        <v>1193</v>
      </c>
    </row>
    <row r="40" spans="2:9" ht="40.5">
      <c r="B40" s="17"/>
      <c r="C40" s="15"/>
      <c r="D40" s="16" t="s">
        <v>867</v>
      </c>
      <c r="E40" s="18" t="s">
        <v>78</v>
      </c>
      <c r="F40" s="22">
        <v>41183</v>
      </c>
      <c r="G40" s="19">
        <v>9570</v>
      </c>
      <c r="H40" s="33" t="s">
        <v>1196</v>
      </c>
      <c r="I40" s="18" t="s">
        <v>1193</v>
      </c>
    </row>
    <row r="41" spans="2:9" ht="25.5">
      <c r="B41" s="17"/>
      <c r="C41" s="15"/>
      <c r="D41" s="16" t="s">
        <v>868</v>
      </c>
      <c r="E41" s="18" t="s">
        <v>78</v>
      </c>
      <c r="F41" s="22">
        <v>41426</v>
      </c>
      <c r="G41" s="19">
        <v>16124</v>
      </c>
      <c r="H41" s="33" t="s">
        <v>1196</v>
      </c>
      <c r="I41" s="18" t="s">
        <v>1195</v>
      </c>
    </row>
    <row r="42" spans="2:9" ht="40.5">
      <c r="B42" s="17" t="s">
        <v>869</v>
      </c>
      <c r="C42" s="15"/>
      <c r="D42" s="16" t="s">
        <v>870</v>
      </c>
      <c r="E42" s="18" t="s">
        <v>89</v>
      </c>
      <c r="F42" s="22">
        <v>40427</v>
      </c>
      <c r="G42" s="19">
        <v>11500</v>
      </c>
      <c r="H42" s="33" t="s">
        <v>1196</v>
      </c>
      <c r="I42" s="18" t="s">
        <v>1193</v>
      </c>
    </row>
    <row r="43" spans="2:9" ht="40.5">
      <c r="B43" s="17" t="s">
        <v>871</v>
      </c>
      <c r="C43" s="15"/>
      <c r="D43" s="16" t="s">
        <v>872</v>
      </c>
      <c r="E43" s="18" t="s">
        <v>89</v>
      </c>
      <c r="F43" s="22">
        <v>40269</v>
      </c>
      <c r="G43" s="19">
        <v>7450</v>
      </c>
      <c r="H43" s="33" t="s">
        <v>1196</v>
      </c>
      <c r="I43" s="18" t="s">
        <v>1193</v>
      </c>
    </row>
    <row r="44" spans="2:9" ht="27">
      <c r="B44" s="17" t="s">
        <v>873</v>
      </c>
      <c r="C44" s="15"/>
      <c r="D44" s="16" t="s">
        <v>874</v>
      </c>
      <c r="E44" s="18" t="s">
        <v>112</v>
      </c>
      <c r="F44" s="22" t="s">
        <v>48</v>
      </c>
      <c r="G44" s="19">
        <v>120</v>
      </c>
      <c r="H44" s="33" t="s">
        <v>1196</v>
      </c>
      <c r="I44" s="18" t="s">
        <v>1193</v>
      </c>
    </row>
    <row r="45" spans="2:9" ht="25.5">
      <c r="B45" s="27" t="s">
        <v>875</v>
      </c>
      <c r="C45" s="28"/>
      <c r="D45" s="29" t="s">
        <v>876</v>
      </c>
      <c r="E45" s="30" t="s">
        <v>112</v>
      </c>
      <c r="F45" s="32">
        <v>39282</v>
      </c>
      <c r="G45" s="31">
        <v>1300</v>
      </c>
      <c r="H45" s="34" t="s">
        <v>1196</v>
      </c>
      <c r="I45" s="30" t="s">
        <v>1193</v>
      </c>
    </row>
    <row r="46" spans="2:10" ht="13.5">
      <c r="B46" s="23"/>
      <c r="C46" s="24"/>
      <c r="D46" s="24"/>
      <c r="E46" s="23" t="s">
        <v>691</v>
      </c>
      <c r="F46" s="25"/>
      <c r="G46" s="366">
        <f>SUM(G28:G45)</f>
        <v>83096.8</v>
      </c>
      <c r="H46" s="43"/>
      <c r="I46" s="96"/>
      <c r="J46" s="35">
        <f>G46</f>
        <v>83096.8</v>
      </c>
    </row>
    <row r="47" spans="2:9" ht="13.5">
      <c r="B47" s="23"/>
      <c r="C47" s="24"/>
      <c r="D47" s="24"/>
      <c r="E47" s="23"/>
      <c r="F47" s="23"/>
      <c r="G47" s="26"/>
      <c r="H47" s="26"/>
      <c r="I47" s="23"/>
    </row>
    <row r="48" spans="2:9" ht="12.75">
      <c r="B48" s="44" t="s">
        <v>1627</v>
      </c>
      <c r="C48" s="44"/>
      <c r="D48" s="49" t="s">
        <v>6</v>
      </c>
      <c r="E48" s="49" t="s">
        <v>1644</v>
      </c>
      <c r="F48" s="44"/>
      <c r="G48" s="44" t="s">
        <v>1467</v>
      </c>
      <c r="H48" s="44"/>
      <c r="I48" s="44"/>
    </row>
    <row r="49" ht="12.75">
      <c r="F49" s="44"/>
    </row>
    <row r="50" spans="2:9" ht="12.75">
      <c r="B50" s="44"/>
      <c r="C50" s="44"/>
      <c r="D50" s="44"/>
      <c r="E50" s="44"/>
      <c r="G50" s="44"/>
      <c r="H50" s="44"/>
      <c r="I50" s="44"/>
    </row>
    <row r="51" ht="12.75">
      <c r="F51" s="44"/>
    </row>
    <row r="52" spans="2:9" ht="12.75">
      <c r="B52" s="44" t="s">
        <v>1671</v>
      </c>
      <c r="C52" s="44"/>
      <c r="D52" s="44" t="s">
        <v>1399</v>
      </c>
      <c r="E52" s="44" t="s">
        <v>1775</v>
      </c>
      <c r="F52" s="44"/>
      <c r="G52" s="44" t="s">
        <v>1401</v>
      </c>
      <c r="H52" s="44"/>
      <c r="I52" s="44"/>
    </row>
    <row r="53" spans="2:3" ht="15.75">
      <c r="B53" s="2" t="s">
        <v>45</v>
      </c>
      <c r="C53" s="2"/>
    </row>
    <row r="54" spans="2:9" ht="15.75">
      <c r="B54" s="2" t="s">
        <v>10</v>
      </c>
      <c r="C54" s="2"/>
      <c r="I54" t="s">
        <v>1884</v>
      </c>
    </row>
    <row r="55" spans="2:3" ht="15.75">
      <c r="B55" s="2" t="s">
        <v>1883</v>
      </c>
      <c r="C55" s="2"/>
    </row>
    <row r="56" spans="2:9" ht="15.75">
      <c r="B56" s="2" t="s">
        <v>24</v>
      </c>
      <c r="C56" s="2"/>
      <c r="D56" s="4"/>
      <c r="E56" s="4"/>
      <c r="F56" s="4"/>
      <c r="G56" s="4"/>
      <c r="H56" s="4"/>
      <c r="I56" s="4"/>
    </row>
    <row r="58" spans="2:9" ht="25.5">
      <c r="B58" s="9" t="s">
        <v>19</v>
      </c>
      <c r="C58" s="9" t="s">
        <v>9</v>
      </c>
      <c r="D58" s="9" t="s">
        <v>12</v>
      </c>
      <c r="E58" s="9" t="s">
        <v>22</v>
      </c>
      <c r="F58" s="9" t="s">
        <v>13</v>
      </c>
      <c r="G58" s="9" t="s">
        <v>3</v>
      </c>
      <c r="H58" s="9" t="s">
        <v>4</v>
      </c>
      <c r="I58" s="9" t="s">
        <v>11</v>
      </c>
    </row>
    <row r="59" spans="2:9" ht="12.75">
      <c r="B59" s="7"/>
      <c r="C59" s="7"/>
      <c r="D59" s="7"/>
      <c r="E59" s="7"/>
      <c r="F59" s="7"/>
      <c r="G59" s="7"/>
      <c r="H59" s="7"/>
      <c r="I59" s="7"/>
    </row>
    <row r="60" spans="2:9" ht="81">
      <c r="B60" s="17" t="s">
        <v>877</v>
      </c>
      <c r="C60" s="15"/>
      <c r="D60" s="16" t="s">
        <v>864</v>
      </c>
      <c r="E60" s="18" t="s">
        <v>112</v>
      </c>
      <c r="F60" s="22">
        <v>40002</v>
      </c>
      <c r="G60" s="19">
        <v>11999</v>
      </c>
      <c r="H60" s="33" t="s">
        <v>1196</v>
      </c>
      <c r="I60" s="18" t="s">
        <v>1193</v>
      </c>
    </row>
    <row r="61" spans="2:9" ht="27">
      <c r="B61" s="17" t="s">
        <v>878</v>
      </c>
      <c r="C61" s="15"/>
      <c r="D61" s="16" t="s">
        <v>879</v>
      </c>
      <c r="E61" s="18" t="s">
        <v>112</v>
      </c>
      <c r="F61" s="22">
        <v>40023</v>
      </c>
      <c r="G61" s="19">
        <v>12999</v>
      </c>
      <c r="H61" s="33" t="s">
        <v>1196</v>
      </c>
      <c r="I61" s="18" t="s">
        <v>1193</v>
      </c>
    </row>
    <row r="62" spans="2:9" ht="25.5">
      <c r="B62" s="17" t="s">
        <v>880</v>
      </c>
      <c r="C62" s="15"/>
      <c r="D62" s="16" t="s">
        <v>881</v>
      </c>
      <c r="E62" s="18" t="s">
        <v>112</v>
      </c>
      <c r="F62" s="22">
        <v>40568</v>
      </c>
      <c r="G62" s="19">
        <v>1299</v>
      </c>
      <c r="H62" s="33" t="s">
        <v>1196</v>
      </c>
      <c r="I62" s="18" t="s">
        <v>1193</v>
      </c>
    </row>
    <row r="63" spans="2:9" ht="27">
      <c r="B63" s="17"/>
      <c r="C63" s="15"/>
      <c r="D63" s="16" t="s">
        <v>882</v>
      </c>
      <c r="E63" s="18" t="s">
        <v>112</v>
      </c>
      <c r="F63" s="22">
        <v>41275</v>
      </c>
      <c r="G63" s="19">
        <v>13444.4</v>
      </c>
      <c r="H63" s="33" t="s">
        <v>1196</v>
      </c>
      <c r="I63" s="18" t="s">
        <v>1195</v>
      </c>
    </row>
    <row r="64" spans="2:9" ht="27">
      <c r="B64" s="17"/>
      <c r="C64" s="15"/>
      <c r="D64" s="16" t="s">
        <v>883</v>
      </c>
      <c r="E64" s="18" t="s">
        <v>112</v>
      </c>
      <c r="F64" s="22">
        <v>41395</v>
      </c>
      <c r="G64" s="19">
        <v>2900</v>
      </c>
      <c r="H64" s="33" t="s">
        <v>1196</v>
      </c>
      <c r="I64" s="18" t="s">
        <v>1195</v>
      </c>
    </row>
    <row r="65" spans="2:9" ht="40.5">
      <c r="B65" s="17"/>
      <c r="C65" s="15"/>
      <c r="D65" s="16" t="s">
        <v>884</v>
      </c>
      <c r="E65" s="18" t="s">
        <v>112</v>
      </c>
      <c r="F65" s="22">
        <v>41426</v>
      </c>
      <c r="G65" s="19">
        <v>4460.2</v>
      </c>
      <c r="H65" s="33" t="s">
        <v>1196</v>
      </c>
      <c r="I65" s="18" t="s">
        <v>1195</v>
      </c>
    </row>
    <row r="66" spans="2:9" ht="25.5">
      <c r="B66" s="17" t="s">
        <v>885</v>
      </c>
      <c r="C66" s="15"/>
      <c r="D66" s="16" t="s">
        <v>886</v>
      </c>
      <c r="E66" s="18" t="s">
        <v>149</v>
      </c>
      <c r="F66" s="22" t="s">
        <v>48</v>
      </c>
      <c r="G66" s="19">
        <v>5000</v>
      </c>
      <c r="H66" s="33" t="s">
        <v>1196</v>
      </c>
      <c r="I66" s="18" t="s">
        <v>1193</v>
      </c>
    </row>
    <row r="67" spans="2:9" ht="27">
      <c r="B67" s="17" t="s">
        <v>887</v>
      </c>
      <c r="C67" s="15"/>
      <c r="D67" s="16" t="s">
        <v>888</v>
      </c>
      <c r="E67" s="18" t="s">
        <v>149</v>
      </c>
      <c r="F67" s="22"/>
      <c r="G67" s="19">
        <v>28470</v>
      </c>
      <c r="H67" s="33" t="s">
        <v>1196</v>
      </c>
      <c r="I67" s="18" t="s">
        <v>1193</v>
      </c>
    </row>
    <row r="68" spans="2:9" ht="25.5">
      <c r="B68" s="17" t="s">
        <v>889</v>
      </c>
      <c r="C68" s="15"/>
      <c r="D68" s="16" t="s">
        <v>890</v>
      </c>
      <c r="E68" s="18" t="s">
        <v>149</v>
      </c>
      <c r="F68" s="22"/>
      <c r="G68" s="19">
        <v>12500</v>
      </c>
      <c r="H68" s="33" t="s">
        <v>1196</v>
      </c>
      <c r="I68" s="18" t="s">
        <v>1193</v>
      </c>
    </row>
    <row r="69" spans="2:9" ht="27">
      <c r="B69" s="17" t="s">
        <v>891</v>
      </c>
      <c r="C69" s="15"/>
      <c r="D69" s="16" t="s">
        <v>892</v>
      </c>
      <c r="E69" s="18" t="s">
        <v>149</v>
      </c>
      <c r="F69" s="22"/>
      <c r="G69" s="19">
        <v>350</v>
      </c>
      <c r="H69" s="33" t="s">
        <v>1196</v>
      </c>
      <c r="I69" s="18" t="s">
        <v>1193</v>
      </c>
    </row>
    <row r="70" spans="2:9" ht="25.5">
      <c r="B70" s="17" t="s">
        <v>893</v>
      </c>
      <c r="C70" s="15"/>
      <c r="D70" s="16" t="s">
        <v>894</v>
      </c>
      <c r="E70" s="18" t="s">
        <v>149</v>
      </c>
      <c r="F70" s="22"/>
      <c r="G70" s="19">
        <v>200</v>
      </c>
      <c r="H70" s="33" t="s">
        <v>1196</v>
      </c>
      <c r="I70" s="18" t="s">
        <v>1193</v>
      </c>
    </row>
    <row r="71" spans="2:9" ht="27">
      <c r="B71" s="27"/>
      <c r="C71" s="28"/>
      <c r="D71" s="29" t="s">
        <v>895</v>
      </c>
      <c r="E71" s="30" t="s">
        <v>149</v>
      </c>
      <c r="F71" s="32">
        <v>41091</v>
      </c>
      <c r="G71" s="31">
        <v>27840</v>
      </c>
      <c r="H71" s="34" t="s">
        <v>1196</v>
      </c>
      <c r="I71" s="30" t="s">
        <v>1193</v>
      </c>
    </row>
    <row r="72" spans="2:10" ht="13.5">
      <c r="B72" s="23"/>
      <c r="C72" s="24"/>
      <c r="D72" s="24"/>
      <c r="E72" s="23" t="s">
        <v>691</v>
      </c>
      <c r="F72" s="25"/>
      <c r="G72" s="366">
        <f>SUM(G54:G71)</f>
        <v>121461.6</v>
      </c>
      <c r="H72" s="43"/>
      <c r="I72" s="96"/>
      <c r="J72" s="35">
        <f>G72</f>
        <v>121461.6</v>
      </c>
    </row>
    <row r="73" spans="2:9" ht="13.5">
      <c r="B73" s="23"/>
      <c r="C73" s="24"/>
      <c r="D73" s="24"/>
      <c r="E73" s="23"/>
      <c r="F73" s="25"/>
      <c r="G73" s="26"/>
      <c r="H73" s="43"/>
      <c r="I73" s="23"/>
    </row>
    <row r="74" spans="2:9" ht="12.75">
      <c r="B74" s="44" t="s">
        <v>1627</v>
      </c>
      <c r="C74" s="44"/>
      <c r="D74" s="49" t="s">
        <v>6</v>
      </c>
      <c r="E74" s="49" t="s">
        <v>1644</v>
      </c>
      <c r="F74" s="44"/>
      <c r="G74" s="44" t="s">
        <v>1467</v>
      </c>
      <c r="H74" s="44"/>
      <c r="I74" s="44"/>
    </row>
    <row r="75" spans="2:9" ht="12.75">
      <c r="B75" s="44"/>
      <c r="C75" s="44"/>
      <c r="D75" s="49"/>
      <c r="F75" s="44"/>
      <c r="G75" s="44"/>
      <c r="H75" s="44"/>
      <c r="I75" s="44"/>
    </row>
    <row r="76" spans="2:9" ht="12.75">
      <c r="B76" s="44"/>
      <c r="C76" s="44"/>
      <c r="D76" s="44"/>
      <c r="E76" s="44"/>
      <c r="G76" s="44"/>
      <c r="H76" s="44"/>
      <c r="I76" s="44"/>
    </row>
    <row r="77" ht="12.75">
      <c r="F77" s="44"/>
    </row>
    <row r="78" spans="2:9" ht="12.75">
      <c r="B78" s="44" t="s">
        <v>1671</v>
      </c>
      <c r="C78" s="44"/>
      <c r="D78" s="44" t="s">
        <v>1399</v>
      </c>
      <c r="E78" s="44" t="s">
        <v>1775</v>
      </c>
      <c r="F78" s="44"/>
      <c r="G78" s="44" t="s">
        <v>1401</v>
      </c>
      <c r="H78" s="44"/>
      <c r="I78" s="44"/>
    </row>
    <row r="79" spans="2:3" ht="15.75">
      <c r="B79" s="2" t="s">
        <v>45</v>
      </c>
      <c r="C79" s="2"/>
    </row>
    <row r="80" spans="2:9" ht="15.75">
      <c r="B80" s="2" t="s">
        <v>10</v>
      </c>
      <c r="C80" s="2"/>
      <c r="I80" t="s">
        <v>1884</v>
      </c>
    </row>
    <row r="81" spans="2:3" ht="15.75">
      <c r="B81" s="2" t="s">
        <v>1883</v>
      </c>
      <c r="C81" s="2"/>
    </row>
    <row r="82" spans="2:9" ht="15.75">
      <c r="B82" s="2" t="s">
        <v>24</v>
      </c>
      <c r="C82" s="2"/>
      <c r="D82" s="4"/>
      <c r="E82" s="4"/>
      <c r="F82" s="4"/>
      <c r="G82" s="4"/>
      <c r="H82" s="4"/>
      <c r="I82" s="4"/>
    </row>
    <row r="84" spans="2:9" ht="25.5">
      <c r="B84" s="9" t="s">
        <v>19</v>
      </c>
      <c r="C84" s="9" t="s">
        <v>9</v>
      </c>
      <c r="D84" s="9" t="s">
        <v>12</v>
      </c>
      <c r="E84" s="9" t="s">
        <v>22</v>
      </c>
      <c r="F84" s="9" t="s">
        <v>13</v>
      </c>
      <c r="G84" s="9" t="s">
        <v>3</v>
      </c>
      <c r="H84" s="9" t="s">
        <v>4</v>
      </c>
      <c r="I84" s="9" t="s">
        <v>11</v>
      </c>
    </row>
    <row r="85" spans="2:9" ht="12.75">
      <c r="B85" s="7"/>
      <c r="C85" s="7"/>
      <c r="D85" s="7"/>
      <c r="E85" s="7"/>
      <c r="F85" s="7"/>
      <c r="G85" s="7"/>
      <c r="H85" s="7"/>
      <c r="I85" s="7"/>
    </row>
    <row r="86" spans="2:9" ht="25.5">
      <c r="B86" s="17"/>
      <c r="C86" s="15"/>
      <c r="D86" s="16" t="s">
        <v>896</v>
      </c>
      <c r="E86" s="18" t="s">
        <v>149</v>
      </c>
      <c r="F86" s="22">
        <v>41091</v>
      </c>
      <c r="G86" s="19">
        <v>4408</v>
      </c>
      <c r="H86" s="33" t="s">
        <v>1196</v>
      </c>
      <c r="I86" s="18" t="s">
        <v>1193</v>
      </c>
    </row>
    <row r="87" spans="2:9" ht="25.5">
      <c r="B87" s="17"/>
      <c r="C87" s="15"/>
      <c r="D87" s="16" t="s">
        <v>897</v>
      </c>
      <c r="E87" s="18" t="s">
        <v>149</v>
      </c>
      <c r="F87" s="22">
        <v>41091</v>
      </c>
      <c r="G87" s="19">
        <v>4060</v>
      </c>
      <c r="H87" s="33" t="s">
        <v>1196</v>
      </c>
      <c r="I87" s="18" t="s">
        <v>1193</v>
      </c>
    </row>
    <row r="88" spans="2:9" ht="40.5">
      <c r="B88" s="17"/>
      <c r="C88" s="15"/>
      <c r="D88" s="16" t="s">
        <v>898</v>
      </c>
      <c r="E88" s="18" t="s">
        <v>149</v>
      </c>
      <c r="F88" s="22">
        <v>41091</v>
      </c>
      <c r="G88" s="19">
        <v>16820</v>
      </c>
      <c r="H88" s="33" t="s">
        <v>1196</v>
      </c>
      <c r="I88" s="18" t="s">
        <v>1193</v>
      </c>
    </row>
    <row r="89" spans="2:9" ht="27">
      <c r="B89" s="17"/>
      <c r="C89" s="15"/>
      <c r="D89" s="16" t="s">
        <v>899</v>
      </c>
      <c r="E89" s="18" t="s">
        <v>149</v>
      </c>
      <c r="F89" s="22">
        <v>41554</v>
      </c>
      <c r="G89" s="19">
        <v>4460.2</v>
      </c>
      <c r="H89" s="33" t="s">
        <v>1196</v>
      </c>
      <c r="I89" s="18" t="s">
        <v>1195</v>
      </c>
    </row>
    <row r="90" spans="2:9" ht="40.5">
      <c r="B90" s="17" t="s">
        <v>900</v>
      </c>
      <c r="C90" s="15"/>
      <c r="D90" s="16" t="s">
        <v>901</v>
      </c>
      <c r="E90" s="18" t="s">
        <v>162</v>
      </c>
      <c r="F90" s="22" t="s">
        <v>48</v>
      </c>
      <c r="G90" s="19">
        <v>250</v>
      </c>
      <c r="H90" s="33" t="s">
        <v>1196</v>
      </c>
      <c r="I90" s="18" t="s">
        <v>1193</v>
      </c>
    </row>
    <row r="91" spans="2:9" ht="25.5">
      <c r="B91" s="17" t="s">
        <v>902</v>
      </c>
      <c r="C91" s="15"/>
      <c r="D91" s="16" t="s">
        <v>903</v>
      </c>
      <c r="E91" s="18" t="s">
        <v>162</v>
      </c>
      <c r="F91" s="22" t="s">
        <v>48</v>
      </c>
      <c r="G91" s="19">
        <v>108.67</v>
      </c>
      <c r="H91" s="33" t="s">
        <v>1196</v>
      </c>
      <c r="I91" s="18" t="s">
        <v>1193</v>
      </c>
    </row>
    <row r="92" spans="2:9" ht="25.5">
      <c r="B92" s="17" t="s">
        <v>904</v>
      </c>
      <c r="C92" s="15"/>
      <c r="D92" s="16" t="s">
        <v>905</v>
      </c>
      <c r="E92" s="18" t="s">
        <v>906</v>
      </c>
      <c r="F92" s="22">
        <v>40391</v>
      </c>
      <c r="G92" s="19">
        <v>1600</v>
      </c>
      <c r="H92" s="33" t="s">
        <v>1196</v>
      </c>
      <c r="I92" s="18" t="s">
        <v>1193</v>
      </c>
    </row>
    <row r="93" spans="2:9" ht="25.5">
      <c r="B93" s="17" t="s">
        <v>907</v>
      </c>
      <c r="C93" s="15"/>
      <c r="D93" s="16" t="s">
        <v>908</v>
      </c>
      <c r="E93" s="18" t="s">
        <v>162</v>
      </c>
      <c r="F93" s="22">
        <v>40548</v>
      </c>
      <c r="G93" s="19">
        <v>13239.08</v>
      </c>
      <c r="H93" s="33" t="s">
        <v>1196</v>
      </c>
      <c r="I93" s="18" t="s">
        <v>1193</v>
      </c>
    </row>
    <row r="94" spans="2:9" ht="27">
      <c r="B94" s="17" t="s">
        <v>909</v>
      </c>
      <c r="C94" s="15"/>
      <c r="D94" s="16" t="s">
        <v>910</v>
      </c>
      <c r="E94" s="18" t="s">
        <v>162</v>
      </c>
      <c r="F94" s="22">
        <v>40598</v>
      </c>
      <c r="G94" s="19">
        <v>9983</v>
      </c>
      <c r="H94" s="33" t="s">
        <v>1196</v>
      </c>
      <c r="I94" s="18" t="s">
        <v>1193</v>
      </c>
    </row>
    <row r="95" spans="2:9" ht="40.5">
      <c r="B95" s="17" t="s">
        <v>911</v>
      </c>
      <c r="C95" s="15"/>
      <c r="D95" s="16" t="s">
        <v>912</v>
      </c>
      <c r="E95" s="18" t="s">
        <v>162</v>
      </c>
      <c r="F95" s="22">
        <v>40709</v>
      </c>
      <c r="G95" s="19">
        <v>1850</v>
      </c>
      <c r="H95" s="33" t="s">
        <v>1196</v>
      </c>
      <c r="I95" s="18" t="s">
        <v>1193</v>
      </c>
    </row>
    <row r="96" spans="2:9" ht="40.5">
      <c r="B96" s="17" t="s">
        <v>913</v>
      </c>
      <c r="C96" s="15"/>
      <c r="D96" s="16" t="s">
        <v>914</v>
      </c>
      <c r="E96" s="18" t="s">
        <v>162</v>
      </c>
      <c r="F96" s="22">
        <v>39851</v>
      </c>
      <c r="G96" s="19">
        <v>14599</v>
      </c>
      <c r="H96" s="33" t="s">
        <v>1196</v>
      </c>
      <c r="I96" s="18" t="s">
        <v>1193</v>
      </c>
    </row>
    <row r="97" spans="2:9" ht="27">
      <c r="B97" s="17"/>
      <c r="C97" s="15"/>
      <c r="D97" s="16" t="s">
        <v>915</v>
      </c>
      <c r="E97" s="18" t="s">
        <v>162</v>
      </c>
      <c r="F97" s="22">
        <v>41334</v>
      </c>
      <c r="G97" s="19">
        <v>4640</v>
      </c>
      <c r="H97" s="33" t="s">
        <v>1196</v>
      </c>
      <c r="I97" s="18" t="s">
        <v>1195</v>
      </c>
    </row>
    <row r="98" spans="2:9" ht="17.25">
      <c r="B98" s="27"/>
      <c r="C98" s="28"/>
      <c r="D98" s="29" t="s">
        <v>916</v>
      </c>
      <c r="E98" s="30" t="s">
        <v>168</v>
      </c>
      <c r="F98" s="32">
        <v>41456</v>
      </c>
      <c r="G98" s="31">
        <v>4460.2</v>
      </c>
      <c r="H98" s="34" t="s">
        <v>1196</v>
      </c>
      <c r="I98" s="30" t="s">
        <v>1195</v>
      </c>
    </row>
    <row r="99" spans="2:10" ht="13.5">
      <c r="B99" s="23"/>
      <c r="C99" s="24"/>
      <c r="D99" s="24"/>
      <c r="E99" s="23" t="s">
        <v>691</v>
      </c>
      <c r="F99" s="25"/>
      <c r="G99" s="366">
        <f>SUM(G81:G98)</f>
        <v>80478.15</v>
      </c>
      <c r="H99" s="43"/>
      <c r="I99" s="96"/>
      <c r="J99" s="35">
        <f>G99</f>
        <v>80478.15</v>
      </c>
    </row>
    <row r="100" spans="2:9" ht="13.5">
      <c r="B100" s="23"/>
      <c r="C100" s="24"/>
      <c r="D100" s="24"/>
      <c r="E100" s="23"/>
      <c r="F100" s="25"/>
      <c r="G100" s="26"/>
      <c r="H100" s="43"/>
      <c r="I100" s="23"/>
    </row>
    <row r="101" spans="2:9" ht="12.75">
      <c r="B101" s="44" t="s">
        <v>1627</v>
      </c>
      <c r="C101" s="44"/>
      <c r="D101" s="49" t="s">
        <v>6</v>
      </c>
      <c r="E101" s="49" t="s">
        <v>1644</v>
      </c>
      <c r="F101" s="44"/>
      <c r="G101" s="44" t="s">
        <v>1467</v>
      </c>
      <c r="H101" s="44"/>
      <c r="I101" s="44"/>
    </row>
    <row r="102" spans="2:9" ht="13.5">
      <c r="B102" s="23"/>
      <c r="C102" s="24"/>
      <c r="D102" s="24"/>
      <c r="F102" s="44"/>
      <c r="G102" s="26"/>
      <c r="H102" s="26"/>
      <c r="I102" s="23"/>
    </row>
    <row r="103" spans="2:9" ht="12.75">
      <c r="B103" s="44"/>
      <c r="C103" s="44"/>
      <c r="D103" s="49"/>
      <c r="E103" s="44"/>
      <c r="G103" s="44"/>
      <c r="H103" s="44"/>
      <c r="I103" s="44"/>
    </row>
    <row r="104" spans="2:9" ht="12.75">
      <c r="B104" s="44"/>
      <c r="C104" s="44"/>
      <c r="D104" s="44"/>
      <c r="F104" s="44"/>
      <c r="G104" s="44"/>
      <c r="H104" s="44"/>
      <c r="I104" s="44"/>
    </row>
    <row r="105" spans="2:9" ht="12.75">
      <c r="B105" s="44" t="s">
        <v>1671</v>
      </c>
      <c r="C105" s="44"/>
      <c r="D105" s="44" t="s">
        <v>1399</v>
      </c>
      <c r="E105" s="44" t="s">
        <v>1775</v>
      </c>
      <c r="F105" s="44"/>
      <c r="G105" s="44" t="s">
        <v>1401</v>
      </c>
      <c r="H105" s="44"/>
      <c r="I105" s="44"/>
    </row>
    <row r="106" spans="2:3" ht="15.75">
      <c r="B106" s="2" t="s">
        <v>45</v>
      </c>
      <c r="C106" s="2"/>
    </row>
    <row r="107" spans="2:9" ht="15.75">
      <c r="B107" s="2" t="s">
        <v>10</v>
      </c>
      <c r="C107" s="2"/>
      <c r="I107" t="s">
        <v>1884</v>
      </c>
    </row>
    <row r="108" spans="2:3" ht="15.75">
      <c r="B108" s="2" t="s">
        <v>1883</v>
      </c>
      <c r="C108" s="2"/>
    </row>
    <row r="109" spans="2:9" ht="15.75">
      <c r="B109" s="2" t="s">
        <v>24</v>
      </c>
      <c r="C109" s="2"/>
      <c r="D109" s="4"/>
      <c r="E109" s="4"/>
      <c r="F109" s="4"/>
      <c r="G109" s="4"/>
      <c r="H109" s="4"/>
      <c r="I109" s="4"/>
    </row>
    <row r="111" spans="2:9" ht="25.5">
      <c r="B111" s="9" t="s">
        <v>19</v>
      </c>
      <c r="C111" s="9" t="s">
        <v>9</v>
      </c>
      <c r="D111" s="9" t="s">
        <v>12</v>
      </c>
      <c r="E111" s="9" t="s">
        <v>22</v>
      </c>
      <c r="F111" s="9" t="s">
        <v>13</v>
      </c>
      <c r="G111" s="9" t="s">
        <v>3</v>
      </c>
      <c r="H111" s="9" t="s">
        <v>4</v>
      </c>
      <c r="I111" s="9" t="s">
        <v>11</v>
      </c>
    </row>
    <row r="112" spans="2:9" ht="12.75">
      <c r="B112" s="7"/>
      <c r="C112" s="7"/>
      <c r="D112" s="7"/>
      <c r="E112" s="7"/>
      <c r="F112" s="7"/>
      <c r="G112" s="7"/>
      <c r="H112" s="7"/>
      <c r="I112" s="7"/>
    </row>
    <row r="113" spans="2:9" ht="27">
      <c r="B113" s="17" t="s">
        <v>917</v>
      </c>
      <c r="C113" s="15"/>
      <c r="D113" s="16" t="s">
        <v>918</v>
      </c>
      <c r="E113" s="18" t="s">
        <v>171</v>
      </c>
      <c r="F113" s="22" t="s">
        <v>48</v>
      </c>
      <c r="G113" s="19">
        <v>500</v>
      </c>
      <c r="H113" s="33" t="s">
        <v>1196</v>
      </c>
      <c r="I113" s="18" t="s">
        <v>1193</v>
      </c>
    </row>
    <row r="114" spans="2:9" ht="25.5">
      <c r="B114" s="17" t="s">
        <v>919</v>
      </c>
      <c r="C114" s="15"/>
      <c r="D114" s="16" t="s">
        <v>920</v>
      </c>
      <c r="E114" s="18" t="s">
        <v>689</v>
      </c>
      <c r="F114" s="22">
        <v>39876</v>
      </c>
      <c r="G114" s="19">
        <v>4783.71</v>
      </c>
      <c r="H114" s="33" t="s">
        <v>1196</v>
      </c>
      <c r="I114" s="18" t="s">
        <v>1193</v>
      </c>
    </row>
    <row r="115" spans="2:9" ht="81">
      <c r="B115" s="17" t="s">
        <v>921</v>
      </c>
      <c r="C115" s="15"/>
      <c r="D115" s="16" t="s">
        <v>922</v>
      </c>
      <c r="E115" s="18" t="s">
        <v>171</v>
      </c>
      <c r="F115" s="22">
        <v>39872</v>
      </c>
      <c r="G115" s="19">
        <v>10399</v>
      </c>
      <c r="H115" s="33" t="s">
        <v>1196</v>
      </c>
      <c r="I115" s="18" t="s">
        <v>1193</v>
      </c>
    </row>
    <row r="116" spans="2:9" ht="27">
      <c r="B116" s="17" t="s">
        <v>923</v>
      </c>
      <c r="C116" s="15"/>
      <c r="D116" s="16" t="s">
        <v>924</v>
      </c>
      <c r="E116" s="18" t="s">
        <v>171</v>
      </c>
      <c r="F116" s="22">
        <v>39533</v>
      </c>
      <c r="G116" s="19">
        <v>5989.5</v>
      </c>
      <c r="H116" s="33" t="s">
        <v>1196</v>
      </c>
      <c r="I116" s="18" t="s">
        <v>1193</v>
      </c>
    </row>
    <row r="117" spans="2:9" ht="27">
      <c r="B117" s="17" t="s">
        <v>925</v>
      </c>
      <c r="C117" s="15"/>
      <c r="D117" s="16" t="s">
        <v>926</v>
      </c>
      <c r="E117" s="18" t="s">
        <v>171</v>
      </c>
      <c r="F117" s="22" t="s">
        <v>48</v>
      </c>
      <c r="G117" s="19">
        <v>108.67</v>
      </c>
      <c r="H117" s="33" t="s">
        <v>1196</v>
      </c>
      <c r="I117" s="18" t="s">
        <v>1193</v>
      </c>
    </row>
    <row r="118" spans="2:9" ht="25.5">
      <c r="B118" s="17" t="s">
        <v>927</v>
      </c>
      <c r="C118" s="15"/>
      <c r="D118" s="16" t="s">
        <v>928</v>
      </c>
      <c r="E118" s="18" t="s">
        <v>171</v>
      </c>
      <c r="F118" s="22">
        <v>39868</v>
      </c>
      <c r="G118" s="19">
        <v>4450</v>
      </c>
      <c r="H118" s="33" t="s">
        <v>1196</v>
      </c>
      <c r="I118" s="18" t="s">
        <v>1193</v>
      </c>
    </row>
    <row r="119" spans="2:9" ht="25.5">
      <c r="B119" s="17" t="s">
        <v>929</v>
      </c>
      <c r="C119" s="15"/>
      <c r="D119" s="16" t="s">
        <v>930</v>
      </c>
      <c r="E119" s="18" t="s">
        <v>171</v>
      </c>
      <c r="F119" s="22">
        <v>40738</v>
      </c>
      <c r="G119" s="19">
        <v>2087.8</v>
      </c>
      <c r="H119" s="33" t="s">
        <v>1196</v>
      </c>
      <c r="I119" s="18" t="s">
        <v>1193</v>
      </c>
    </row>
    <row r="120" spans="2:9" ht="25.5">
      <c r="B120" s="17" t="s">
        <v>931</v>
      </c>
      <c r="C120" s="15"/>
      <c r="D120" s="16" t="s">
        <v>932</v>
      </c>
      <c r="E120" s="18" t="s">
        <v>171</v>
      </c>
      <c r="F120" s="22">
        <v>40672</v>
      </c>
      <c r="G120" s="19">
        <v>799.99</v>
      </c>
      <c r="H120" s="33" t="s">
        <v>1196</v>
      </c>
      <c r="I120" s="18" t="s">
        <v>1193</v>
      </c>
    </row>
    <row r="121" spans="2:9" ht="67.5">
      <c r="B121" s="17" t="s">
        <v>933</v>
      </c>
      <c r="C121" s="15"/>
      <c r="D121" s="16" t="s">
        <v>934</v>
      </c>
      <c r="E121" s="18" t="s">
        <v>171</v>
      </c>
      <c r="F121" s="22">
        <v>40564</v>
      </c>
      <c r="G121" s="19">
        <v>15589.99</v>
      </c>
      <c r="H121" s="33" t="s">
        <v>1196</v>
      </c>
      <c r="I121" s="18" t="s">
        <v>1193</v>
      </c>
    </row>
    <row r="122" spans="2:9" ht="25.5">
      <c r="B122" s="27" t="s">
        <v>935</v>
      </c>
      <c r="C122" s="28"/>
      <c r="D122" s="29" t="s">
        <v>936</v>
      </c>
      <c r="E122" s="30" t="s">
        <v>171</v>
      </c>
      <c r="F122" s="32" t="s">
        <v>48</v>
      </c>
      <c r="G122" s="31">
        <v>2190</v>
      </c>
      <c r="H122" s="34" t="s">
        <v>1196</v>
      </c>
      <c r="I122" s="30" t="s">
        <v>1193</v>
      </c>
    </row>
    <row r="123" spans="2:10" ht="13.5">
      <c r="B123" s="23"/>
      <c r="C123" s="24"/>
      <c r="D123" s="24"/>
      <c r="E123" s="23" t="s">
        <v>691</v>
      </c>
      <c r="F123" s="25"/>
      <c r="G123" s="366">
        <f>SUM(G105:G122)</f>
        <v>46898.659999999996</v>
      </c>
      <c r="H123" s="43"/>
      <c r="I123" s="96"/>
      <c r="J123" s="35">
        <f>G123</f>
        <v>46898.659999999996</v>
      </c>
    </row>
    <row r="124" spans="2:9" ht="13.5">
      <c r="B124" s="23"/>
      <c r="C124" s="24"/>
      <c r="D124" s="24"/>
      <c r="E124" s="23"/>
      <c r="F124" s="23"/>
      <c r="G124" s="26"/>
      <c r="H124" s="26"/>
      <c r="I124" s="23"/>
    </row>
    <row r="125" spans="2:9" ht="12.75">
      <c r="B125" s="44" t="s">
        <v>1627</v>
      </c>
      <c r="C125" s="44"/>
      <c r="D125" s="49" t="s">
        <v>6</v>
      </c>
      <c r="E125" s="49" t="s">
        <v>1644</v>
      </c>
      <c r="F125" s="44"/>
      <c r="G125" s="44" t="s">
        <v>1467</v>
      </c>
      <c r="H125" s="44"/>
      <c r="I125" s="44"/>
    </row>
    <row r="126" ht="12.75">
      <c r="F126" s="44"/>
    </row>
    <row r="127" spans="2:9" ht="12.75">
      <c r="B127" s="44"/>
      <c r="C127" s="44"/>
      <c r="D127" s="44"/>
      <c r="E127" s="44"/>
      <c r="G127" s="44"/>
      <c r="H127" s="44"/>
      <c r="I127" s="44"/>
    </row>
    <row r="128" ht="12.75">
      <c r="F128" s="44"/>
    </row>
    <row r="129" spans="2:9" ht="12.75">
      <c r="B129" s="44" t="s">
        <v>1671</v>
      </c>
      <c r="C129" s="44"/>
      <c r="D129" s="44" t="s">
        <v>1399</v>
      </c>
      <c r="E129" s="44" t="s">
        <v>1775</v>
      </c>
      <c r="F129" s="44"/>
      <c r="G129" s="44" t="s">
        <v>1401</v>
      </c>
      <c r="H129" s="44"/>
      <c r="I129" s="44"/>
    </row>
    <row r="130" spans="2:3" ht="15.75">
      <c r="B130" s="2" t="s">
        <v>45</v>
      </c>
      <c r="C130" s="2"/>
    </row>
    <row r="131" spans="2:9" ht="15.75">
      <c r="B131" s="2" t="s">
        <v>10</v>
      </c>
      <c r="C131" s="2"/>
      <c r="I131" t="s">
        <v>1884</v>
      </c>
    </row>
    <row r="132" spans="2:3" ht="15.75">
      <c r="B132" s="2" t="s">
        <v>1883</v>
      </c>
      <c r="C132" s="2"/>
    </row>
    <row r="133" spans="2:9" ht="15.75">
      <c r="B133" s="2" t="s">
        <v>24</v>
      </c>
      <c r="C133" s="2"/>
      <c r="D133" s="4"/>
      <c r="E133" s="4"/>
      <c r="F133" s="4"/>
      <c r="G133" s="4"/>
      <c r="H133" s="4"/>
      <c r="I133" s="4"/>
    </row>
    <row r="135" spans="2:9" ht="25.5">
      <c r="B135" s="9" t="s">
        <v>19</v>
      </c>
      <c r="C135" s="9" t="s">
        <v>9</v>
      </c>
      <c r="D135" s="9" t="s">
        <v>12</v>
      </c>
      <c r="E135" s="9" t="s">
        <v>22</v>
      </c>
      <c r="F135" s="9" t="s">
        <v>13</v>
      </c>
      <c r="G135" s="9" t="s">
        <v>3</v>
      </c>
      <c r="H135" s="9" t="s">
        <v>4</v>
      </c>
      <c r="I135" s="9" t="s">
        <v>11</v>
      </c>
    </row>
    <row r="136" spans="2:9" ht="12.75">
      <c r="B136" s="7"/>
      <c r="C136" s="7"/>
      <c r="D136" s="7"/>
      <c r="E136" s="7"/>
      <c r="F136" s="7"/>
      <c r="G136" s="7"/>
      <c r="H136" s="7"/>
      <c r="I136" s="7"/>
    </row>
    <row r="137" spans="2:9" ht="27">
      <c r="B137" s="17" t="s">
        <v>937</v>
      </c>
      <c r="C137" s="15"/>
      <c r="D137" s="16" t="s">
        <v>879</v>
      </c>
      <c r="E137" s="18" t="s">
        <v>171</v>
      </c>
      <c r="F137" s="22">
        <v>39851</v>
      </c>
      <c r="G137" s="19">
        <v>14599</v>
      </c>
      <c r="H137" s="33" t="s">
        <v>1196</v>
      </c>
      <c r="I137" s="18" t="s">
        <v>1193</v>
      </c>
    </row>
    <row r="138" spans="2:9" ht="81">
      <c r="B138" s="17" t="s">
        <v>938</v>
      </c>
      <c r="C138" s="15"/>
      <c r="D138" s="16" t="s">
        <v>939</v>
      </c>
      <c r="E138" s="18" t="s">
        <v>171</v>
      </c>
      <c r="F138" s="22">
        <v>39872</v>
      </c>
      <c r="G138" s="19">
        <v>10399</v>
      </c>
      <c r="H138" s="33" t="s">
        <v>1196</v>
      </c>
      <c r="I138" s="18" t="s">
        <v>1193</v>
      </c>
    </row>
    <row r="139" spans="2:9" ht="27">
      <c r="B139" s="17" t="s">
        <v>940</v>
      </c>
      <c r="C139" s="15"/>
      <c r="D139" s="16" t="s">
        <v>941</v>
      </c>
      <c r="E139" s="18" t="s">
        <v>171</v>
      </c>
      <c r="F139" s="22">
        <v>40157</v>
      </c>
      <c r="G139" s="19">
        <v>11149</v>
      </c>
      <c r="H139" s="33" t="s">
        <v>1196</v>
      </c>
      <c r="I139" s="18" t="s">
        <v>1193</v>
      </c>
    </row>
    <row r="140" spans="2:9" ht="27">
      <c r="B140" s="17"/>
      <c r="C140" s="15"/>
      <c r="D140" s="16" t="s">
        <v>942</v>
      </c>
      <c r="E140" s="18" t="s">
        <v>171</v>
      </c>
      <c r="F140" s="22">
        <v>40969</v>
      </c>
      <c r="G140" s="19">
        <v>13050</v>
      </c>
      <c r="H140" s="33" t="s">
        <v>1196</v>
      </c>
      <c r="I140" s="18" t="s">
        <v>1195</v>
      </c>
    </row>
    <row r="141" spans="2:9" ht="27">
      <c r="B141" s="17"/>
      <c r="C141" s="15"/>
      <c r="D141" s="16" t="s">
        <v>943</v>
      </c>
      <c r="E141" s="18" t="s">
        <v>171</v>
      </c>
      <c r="F141" s="22">
        <v>40969</v>
      </c>
      <c r="G141" s="19">
        <v>2204</v>
      </c>
      <c r="H141" s="33" t="s">
        <v>1196</v>
      </c>
      <c r="I141" s="18" t="s">
        <v>1195</v>
      </c>
    </row>
    <row r="142" spans="2:9" ht="27">
      <c r="B142" s="17"/>
      <c r="C142" s="15"/>
      <c r="D142" s="16" t="s">
        <v>944</v>
      </c>
      <c r="E142" s="18" t="s">
        <v>171</v>
      </c>
      <c r="F142" s="22">
        <v>40969</v>
      </c>
      <c r="G142" s="19">
        <v>2017.24</v>
      </c>
      <c r="H142" s="33" t="s">
        <v>1196</v>
      </c>
      <c r="I142" s="18" t="s">
        <v>1195</v>
      </c>
    </row>
    <row r="143" spans="2:9" ht="27">
      <c r="B143" s="17"/>
      <c r="C143" s="15"/>
      <c r="D143" s="16" t="s">
        <v>945</v>
      </c>
      <c r="E143" s="18" t="s">
        <v>171</v>
      </c>
      <c r="F143" s="22">
        <v>41487</v>
      </c>
      <c r="G143" s="19">
        <v>4460.21</v>
      </c>
      <c r="H143" s="33" t="s">
        <v>1196</v>
      </c>
      <c r="I143" s="18" t="s">
        <v>1195</v>
      </c>
    </row>
    <row r="144" spans="2:9" ht="27">
      <c r="B144" s="17" t="s">
        <v>946</v>
      </c>
      <c r="C144" s="15"/>
      <c r="D144" s="16" t="s">
        <v>947</v>
      </c>
      <c r="E144" s="18" t="s">
        <v>196</v>
      </c>
      <c r="F144" s="22">
        <v>39511</v>
      </c>
      <c r="G144" s="19">
        <v>150</v>
      </c>
      <c r="H144" s="33" t="s">
        <v>1196</v>
      </c>
      <c r="I144" s="18" t="s">
        <v>1193</v>
      </c>
    </row>
    <row r="145" spans="2:9" ht="27">
      <c r="B145" s="27"/>
      <c r="C145" s="28"/>
      <c r="D145" s="29" t="s">
        <v>948</v>
      </c>
      <c r="E145" s="30" t="s">
        <v>109</v>
      </c>
      <c r="F145" s="32">
        <v>41275</v>
      </c>
      <c r="G145" s="31">
        <v>13340</v>
      </c>
      <c r="H145" s="34" t="s">
        <v>1196</v>
      </c>
      <c r="I145" s="30" t="s">
        <v>1195</v>
      </c>
    </row>
    <row r="146" spans="2:10" ht="13.5">
      <c r="B146" s="23"/>
      <c r="C146" s="24"/>
      <c r="D146" s="24"/>
      <c r="E146" s="23" t="s">
        <v>691</v>
      </c>
      <c r="F146" s="25"/>
      <c r="G146" s="366">
        <f>SUM(G128:G145)</f>
        <v>71368.45</v>
      </c>
      <c r="H146" s="43"/>
      <c r="I146" s="96"/>
      <c r="J146" s="35">
        <f>G146</f>
        <v>71368.45</v>
      </c>
    </row>
    <row r="147" spans="2:9" ht="13.5">
      <c r="B147" s="23"/>
      <c r="C147" s="24"/>
      <c r="D147" s="24"/>
      <c r="E147" s="23"/>
      <c r="F147" s="23"/>
      <c r="G147" s="26"/>
      <c r="H147" s="26"/>
      <c r="I147" s="23"/>
    </row>
    <row r="148" spans="2:9" ht="12.75">
      <c r="B148" s="44" t="s">
        <v>1627</v>
      </c>
      <c r="C148" s="44"/>
      <c r="D148" s="49" t="s">
        <v>6</v>
      </c>
      <c r="E148" s="49" t="s">
        <v>1644</v>
      </c>
      <c r="F148" s="44"/>
      <c r="G148" s="44" t="s">
        <v>1467</v>
      </c>
      <c r="H148" s="44"/>
      <c r="I148" s="44"/>
    </row>
    <row r="149" ht="12.75">
      <c r="F149" s="44"/>
    </row>
    <row r="150" spans="2:9" ht="12.75">
      <c r="B150" s="44"/>
      <c r="C150" s="44"/>
      <c r="D150" s="44"/>
      <c r="E150" s="44"/>
      <c r="G150" s="44"/>
      <c r="H150" s="44"/>
      <c r="I150" s="44"/>
    </row>
    <row r="151" ht="12.75">
      <c r="F151" s="44"/>
    </row>
    <row r="152" spans="2:9" ht="12.75">
      <c r="B152" s="44" t="s">
        <v>1671</v>
      </c>
      <c r="C152" s="44"/>
      <c r="D152" s="44" t="s">
        <v>1399</v>
      </c>
      <c r="E152" s="44" t="s">
        <v>1775</v>
      </c>
      <c r="F152" s="44"/>
      <c r="G152" s="44" t="s">
        <v>1401</v>
      </c>
      <c r="H152" s="44"/>
      <c r="I152" s="44"/>
    </row>
    <row r="153" spans="2:3" ht="15.75">
      <c r="B153" s="2" t="s">
        <v>45</v>
      </c>
      <c r="C153" s="2"/>
    </row>
    <row r="154" spans="2:9" ht="15.75">
      <c r="B154" s="2" t="s">
        <v>10</v>
      </c>
      <c r="C154" s="2"/>
      <c r="I154" t="s">
        <v>1884</v>
      </c>
    </row>
    <row r="155" spans="2:3" ht="15.75">
      <c r="B155" s="2" t="s">
        <v>1883</v>
      </c>
      <c r="C155" s="2"/>
    </row>
    <row r="156" spans="2:9" ht="15.75">
      <c r="B156" s="2" t="s">
        <v>24</v>
      </c>
      <c r="C156" s="2"/>
      <c r="D156" s="4"/>
      <c r="E156" s="4"/>
      <c r="F156" s="4"/>
      <c r="G156" s="4"/>
      <c r="H156" s="4"/>
      <c r="I156" s="4"/>
    </row>
    <row r="158" spans="2:9" ht="25.5">
      <c r="B158" s="9" t="s">
        <v>19</v>
      </c>
      <c r="C158" s="9" t="s">
        <v>9</v>
      </c>
      <c r="D158" s="9" t="s">
        <v>12</v>
      </c>
      <c r="E158" s="9" t="s">
        <v>22</v>
      </c>
      <c r="F158" s="9" t="s">
        <v>13</v>
      </c>
      <c r="G158" s="9" t="s">
        <v>3</v>
      </c>
      <c r="H158" s="9" t="s">
        <v>4</v>
      </c>
      <c r="I158" s="9" t="s">
        <v>11</v>
      </c>
    </row>
    <row r="159" spans="2:9" ht="12.75">
      <c r="B159" s="7"/>
      <c r="C159" s="7"/>
      <c r="D159" s="7"/>
      <c r="E159" s="7"/>
      <c r="F159" s="7"/>
      <c r="G159" s="7"/>
      <c r="H159" s="7"/>
      <c r="I159" s="7"/>
    </row>
    <row r="160" spans="2:9" ht="94.5">
      <c r="B160" s="17" t="s">
        <v>949</v>
      </c>
      <c r="C160" s="15"/>
      <c r="D160" s="16" t="s">
        <v>950</v>
      </c>
      <c r="E160" s="18" t="s">
        <v>109</v>
      </c>
      <c r="F160" s="22">
        <v>40070</v>
      </c>
      <c r="G160" s="19">
        <v>9999</v>
      </c>
      <c r="H160" s="33" t="s">
        <v>1196</v>
      </c>
      <c r="I160" s="18" t="s">
        <v>1193</v>
      </c>
    </row>
    <row r="161" spans="2:9" ht="81">
      <c r="B161" s="17" t="s">
        <v>951</v>
      </c>
      <c r="C161" s="15"/>
      <c r="D161" s="16" t="s">
        <v>952</v>
      </c>
      <c r="E161" s="18" t="s">
        <v>109</v>
      </c>
      <c r="F161" s="22">
        <v>40070</v>
      </c>
      <c r="G161" s="19">
        <v>11999</v>
      </c>
      <c r="H161" s="33" t="s">
        <v>1196</v>
      </c>
      <c r="I161" s="18" t="s">
        <v>1193</v>
      </c>
    </row>
    <row r="162" spans="2:9" ht="17.25">
      <c r="B162" s="17" t="s">
        <v>953</v>
      </c>
      <c r="C162" s="15"/>
      <c r="D162" s="16" t="s">
        <v>954</v>
      </c>
      <c r="E162" s="18" t="s">
        <v>109</v>
      </c>
      <c r="F162" s="22">
        <v>39898</v>
      </c>
      <c r="G162" s="19">
        <v>1851.32</v>
      </c>
      <c r="H162" s="33" t="s">
        <v>1196</v>
      </c>
      <c r="I162" s="18" t="s">
        <v>1193</v>
      </c>
    </row>
    <row r="163" spans="2:9" ht="25.5">
      <c r="B163" s="17" t="s">
        <v>955</v>
      </c>
      <c r="C163" s="15"/>
      <c r="D163" s="16" t="s">
        <v>956</v>
      </c>
      <c r="E163" s="18" t="s">
        <v>232</v>
      </c>
      <c r="F163" s="22" t="s">
        <v>48</v>
      </c>
      <c r="G163" s="19">
        <v>200</v>
      </c>
      <c r="H163" s="33" t="s">
        <v>1196</v>
      </c>
      <c r="I163" s="18" t="s">
        <v>1193</v>
      </c>
    </row>
    <row r="164" spans="2:9" ht="27">
      <c r="B164" s="17" t="s">
        <v>957</v>
      </c>
      <c r="C164" s="15"/>
      <c r="D164" s="16" t="s">
        <v>958</v>
      </c>
      <c r="E164" s="18" t="s">
        <v>232</v>
      </c>
      <c r="F164" s="22" t="s">
        <v>48</v>
      </c>
      <c r="G164" s="19">
        <v>280</v>
      </c>
      <c r="H164" s="33" t="s">
        <v>1196</v>
      </c>
      <c r="I164" s="18" t="s">
        <v>1193</v>
      </c>
    </row>
    <row r="165" spans="2:9" ht="25.5">
      <c r="B165" s="17" t="s">
        <v>959</v>
      </c>
      <c r="C165" s="15"/>
      <c r="D165" s="16" t="s">
        <v>960</v>
      </c>
      <c r="E165" s="18" t="s">
        <v>232</v>
      </c>
      <c r="F165" s="22" t="s">
        <v>48</v>
      </c>
      <c r="G165" s="19">
        <v>170</v>
      </c>
      <c r="H165" s="33" t="s">
        <v>1196</v>
      </c>
      <c r="I165" s="18" t="s">
        <v>1193</v>
      </c>
    </row>
    <row r="166" spans="2:9" ht="27">
      <c r="B166" s="17" t="s">
        <v>961</v>
      </c>
      <c r="C166" s="15"/>
      <c r="D166" s="16" t="s">
        <v>962</v>
      </c>
      <c r="E166" s="18" t="s">
        <v>232</v>
      </c>
      <c r="F166" s="22" t="s">
        <v>48</v>
      </c>
      <c r="G166" s="19">
        <v>13500</v>
      </c>
      <c r="H166" s="33" t="s">
        <v>1196</v>
      </c>
      <c r="I166" s="18" t="s">
        <v>1193</v>
      </c>
    </row>
    <row r="167" spans="2:9" ht="27">
      <c r="B167" s="27" t="s">
        <v>963</v>
      </c>
      <c r="C167" s="28"/>
      <c r="D167" s="29" t="s">
        <v>964</v>
      </c>
      <c r="E167" s="30" t="s">
        <v>232</v>
      </c>
      <c r="F167" s="32" t="s">
        <v>48</v>
      </c>
      <c r="G167" s="31">
        <v>5200</v>
      </c>
      <c r="H167" s="34" t="s">
        <v>1196</v>
      </c>
      <c r="I167" s="30" t="s">
        <v>1193</v>
      </c>
    </row>
    <row r="168" spans="2:10" ht="13.5">
      <c r="B168" s="23"/>
      <c r="C168" s="24"/>
      <c r="D168" s="24"/>
      <c r="E168" s="23" t="s">
        <v>691</v>
      </c>
      <c r="F168" s="25"/>
      <c r="G168" s="366">
        <f>SUM(G150:G167)</f>
        <v>43199.32</v>
      </c>
      <c r="H168" s="43"/>
      <c r="I168" s="96"/>
      <c r="J168" s="35">
        <f>G168</f>
        <v>43199.32</v>
      </c>
    </row>
    <row r="169" spans="2:9" ht="13.5">
      <c r="B169" s="23"/>
      <c r="C169" s="24"/>
      <c r="D169" s="24"/>
      <c r="E169" s="23"/>
      <c r="F169" s="23"/>
      <c r="G169" s="26"/>
      <c r="H169" s="26"/>
      <c r="I169" s="23"/>
    </row>
    <row r="170" spans="2:9" ht="12.75">
      <c r="B170" s="44" t="s">
        <v>1627</v>
      </c>
      <c r="C170" s="44"/>
      <c r="D170" s="49" t="s">
        <v>6</v>
      </c>
      <c r="E170" s="49" t="s">
        <v>1644</v>
      </c>
      <c r="F170" s="44"/>
      <c r="G170" s="44" t="s">
        <v>1467</v>
      </c>
      <c r="H170" s="44"/>
      <c r="I170" s="44"/>
    </row>
    <row r="171" ht="12.75">
      <c r="F171" s="44"/>
    </row>
    <row r="172" spans="2:9" ht="12.75">
      <c r="B172" s="44"/>
      <c r="C172" s="44"/>
      <c r="D172" s="44"/>
      <c r="E172" s="44"/>
      <c r="G172" s="44"/>
      <c r="H172" s="44"/>
      <c r="I172" s="44"/>
    </row>
    <row r="173" ht="12.75">
      <c r="F173" s="44"/>
    </row>
    <row r="174" spans="2:9" ht="12.75">
      <c r="B174" s="44" t="s">
        <v>1671</v>
      </c>
      <c r="C174" s="44"/>
      <c r="D174" s="44" t="s">
        <v>1399</v>
      </c>
      <c r="E174" s="44" t="s">
        <v>1775</v>
      </c>
      <c r="F174" s="44"/>
      <c r="G174" s="44" t="s">
        <v>1401</v>
      </c>
      <c r="H174" s="44"/>
      <c r="I174" s="44"/>
    </row>
    <row r="175" spans="2:3" ht="15.75">
      <c r="B175" s="2" t="s">
        <v>45</v>
      </c>
      <c r="C175" s="2"/>
    </row>
    <row r="176" spans="2:9" ht="15.75">
      <c r="B176" s="2" t="s">
        <v>10</v>
      </c>
      <c r="C176" s="2"/>
      <c r="I176" t="s">
        <v>1884</v>
      </c>
    </row>
    <row r="177" spans="2:3" ht="15.75">
      <c r="B177" s="2" t="s">
        <v>1883</v>
      </c>
      <c r="C177" s="2"/>
    </row>
    <row r="178" spans="2:9" ht="15.75">
      <c r="B178" s="2" t="s">
        <v>24</v>
      </c>
      <c r="C178" s="2"/>
      <c r="D178" s="4"/>
      <c r="E178" s="4"/>
      <c r="F178" s="4"/>
      <c r="G178" s="4"/>
      <c r="H178" s="4"/>
      <c r="I178" s="4"/>
    </row>
    <row r="180" spans="2:9" ht="25.5">
      <c r="B180" s="9" t="s">
        <v>19</v>
      </c>
      <c r="C180" s="9" t="s">
        <v>9</v>
      </c>
      <c r="D180" s="9" t="s">
        <v>12</v>
      </c>
      <c r="E180" s="9" t="s">
        <v>22</v>
      </c>
      <c r="F180" s="9" t="s">
        <v>13</v>
      </c>
      <c r="G180" s="9" t="s">
        <v>3</v>
      </c>
      <c r="H180" s="9" t="s">
        <v>4</v>
      </c>
      <c r="I180" s="9" t="s">
        <v>11</v>
      </c>
    </row>
    <row r="181" spans="2:9" ht="12.75">
      <c r="B181" s="7"/>
      <c r="C181" s="7"/>
      <c r="D181" s="7"/>
      <c r="E181" s="7"/>
      <c r="F181" s="7"/>
      <c r="G181" s="7"/>
      <c r="H181" s="7"/>
      <c r="I181" s="7"/>
    </row>
    <row r="182" spans="2:9" ht="40.5">
      <c r="B182" s="17" t="s">
        <v>965</v>
      </c>
      <c r="C182" s="15"/>
      <c r="D182" s="16" t="s">
        <v>966</v>
      </c>
      <c r="E182" s="18" t="s">
        <v>232</v>
      </c>
      <c r="F182" s="22">
        <v>39844</v>
      </c>
      <c r="G182" s="19">
        <v>14598.89</v>
      </c>
      <c r="H182" s="33" t="s">
        <v>1196</v>
      </c>
      <c r="I182" s="18" t="s">
        <v>1193</v>
      </c>
    </row>
    <row r="183" spans="2:9" ht="25.5">
      <c r="B183" s="17" t="s">
        <v>967</v>
      </c>
      <c r="C183" s="15"/>
      <c r="D183" s="16" t="s">
        <v>968</v>
      </c>
      <c r="E183" s="18" t="s">
        <v>232</v>
      </c>
      <c r="F183" s="22">
        <v>40002</v>
      </c>
      <c r="G183" s="19">
        <v>8750</v>
      </c>
      <c r="H183" s="33" t="s">
        <v>1196</v>
      </c>
      <c r="I183" s="18" t="s">
        <v>1193</v>
      </c>
    </row>
    <row r="184" spans="2:9" ht="94.5">
      <c r="B184" s="17" t="s">
        <v>969</v>
      </c>
      <c r="C184" s="15"/>
      <c r="D184" s="16" t="s">
        <v>970</v>
      </c>
      <c r="E184" s="18" t="s">
        <v>232</v>
      </c>
      <c r="F184" s="22">
        <v>40070</v>
      </c>
      <c r="G184" s="19">
        <v>9999</v>
      </c>
      <c r="H184" s="33" t="s">
        <v>1196</v>
      </c>
      <c r="I184" s="18" t="s">
        <v>1193</v>
      </c>
    </row>
    <row r="185" spans="2:9" ht="40.5">
      <c r="B185" s="17" t="s">
        <v>971</v>
      </c>
      <c r="C185" s="15"/>
      <c r="D185" s="16" t="s">
        <v>972</v>
      </c>
      <c r="E185" s="18" t="s">
        <v>255</v>
      </c>
      <c r="F185" s="22">
        <v>39851</v>
      </c>
      <c r="G185" s="19">
        <v>14599</v>
      </c>
      <c r="H185" s="33" t="s">
        <v>1196</v>
      </c>
      <c r="I185" s="18" t="s">
        <v>1193</v>
      </c>
    </row>
    <row r="186" spans="2:9" ht="27">
      <c r="B186" s="17" t="s">
        <v>846</v>
      </c>
      <c r="C186" s="15"/>
      <c r="D186" s="16" t="s">
        <v>973</v>
      </c>
      <c r="E186" s="18" t="s">
        <v>255</v>
      </c>
      <c r="F186" s="22">
        <v>40002</v>
      </c>
      <c r="G186" s="19">
        <v>2088</v>
      </c>
      <c r="H186" s="33" t="s">
        <v>1196</v>
      </c>
      <c r="I186" s="18" t="s">
        <v>1193</v>
      </c>
    </row>
    <row r="187" spans="2:9" ht="27">
      <c r="B187" s="17"/>
      <c r="C187" s="15"/>
      <c r="D187" s="16" t="s">
        <v>974</v>
      </c>
      <c r="E187" s="18" t="s">
        <v>255</v>
      </c>
      <c r="F187" s="22">
        <v>41395</v>
      </c>
      <c r="G187" s="19">
        <v>2900</v>
      </c>
      <c r="H187" s="33" t="s">
        <v>1196</v>
      </c>
      <c r="I187" s="18" t="s">
        <v>1195</v>
      </c>
    </row>
    <row r="188" spans="2:9" ht="27">
      <c r="B188" s="17"/>
      <c r="C188" s="15"/>
      <c r="D188" s="16" t="s">
        <v>975</v>
      </c>
      <c r="E188" s="18" t="s">
        <v>255</v>
      </c>
      <c r="F188" s="22">
        <v>41395</v>
      </c>
      <c r="G188" s="19">
        <v>2900</v>
      </c>
      <c r="H188" s="33" t="s">
        <v>1196</v>
      </c>
      <c r="I188" s="18" t="s">
        <v>1195</v>
      </c>
    </row>
    <row r="189" spans="2:9" ht="25.5">
      <c r="B189" s="17" t="s">
        <v>976</v>
      </c>
      <c r="C189" s="15"/>
      <c r="D189" s="16" t="s">
        <v>977</v>
      </c>
      <c r="E189" s="18" t="s">
        <v>271</v>
      </c>
      <c r="F189" s="22">
        <v>39095</v>
      </c>
      <c r="G189" s="19">
        <v>14400</v>
      </c>
      <c r="H189" s="33" t="s">
        <v>1196</v>
      </c>
      <c r="I189" s="18" t="s">
        <v>1193</v>
      </c>
    </row>
    <row r="190" spans="2:9" ht="27">
      <c r="B190" s="17" t="s">
        <v>978</v>
      </c>
      <c r="C190" s="15"/>
      <c r="D190" s="16" t="s">
        <v>979</v>
      </c>
      <c r="E190" s="18" t="s">
        <v>271</v>
      </c>
      <c r="F190" s="22">
        <v>40360</v>
      </c>
      <c r="G190" s="19">
        <v>62000</v>
      </c>
      <c r="H190" s="33" t="s">
        <v>1196</v>
      </c>
      <c r="I190" s="18" t="s">
        <v>1193</v>
      </c>
    </row>
    <row r="191" spans="2:9" ht="27">
      <c r="B191" s="27" t="s">
        <v>980</v>
      </c>
      <c r="C191" s="28"/>
      <c r="D191" s="29" t="s">
        <v>981</v>
      </c>
      <c r="E191" s="30" t="s">
        <v>271</v>
      </c>
      <c r="F191" s="32" t="s">
        <v>48</v>
      </c>
      <c r="G191" s="31">
        <v>180</v>
      </c>
      <c r="H191" s="34" t="s">
        <v>1196</v>
      </c>
      <c r="I191" s="30" t="s">
        <v>1193</v>
      </c>
    </row>
    <row r="192" spans="2:10" ht="13.5">
      <c r="B192" s="23"/>
      <c r="C192" s="24"/>
      <c r="D192" s="24"/>
      <c r="E192" s="23" t="s">
        <v>691</v>
      </c>
      <c r="F192" s="25"/>
      <c r="G192" s="366">
        <f>SUM(G174:G191)</f>
        <v>132414.89</v>
      </c>
      <c r="H192" s="43"/>
      <c r="I192" s="96"/>
      <c r="J192" s="35">
        <f>G192</f>
        <v>132414.89</v>
      </c>
    </row>
    <row r="193" spans="2:9" ht="13.5">
      <c r="B193" s="23"/>
      <c r="C193" s="24"/>
      <c r="D193" s="24"/>
      <c r="E193" s="23"/>
      <c r="F193" s="23"/>
      <c r="G193" s="26"/>
      <c r="H193" s="26"/>
      <c r="I193" s="23"/>
    </row>
    <row r="194" spans="2:9" ht="12.75">
      <c r="B194" s="44" t="s">
        <v>1627</v>
      </c>
      <c r="C194" s="44"/>
      <c r="D194" s="49" t="s">
        <v>6</v>
      </c>
      <c r="E194" s="49" t="s">
        <v>1644</v>
      </c>
      <c r="F194" s="44"/>
      <c r="G194" s="44" t="s">
        <v>1467</v>
      </c>
      <c r="H194" s="44"/>
      <c r="I194" s="44"/>
    </row>
    <row r="195" ht="12.75">
      <c r="F195" s="44"/>
    </row>
    <row r="196" spans="2:9" ht="12.75">
      <c r="B196" s="44"/>
      <c r="C196" s="44"/>
      <c r="D196" s="44"/>
      <c r="E196" s="44"/>
      <c r="G196" s="44"/>
      <c r="H196" s="44"/>
      <c r="I196" s="44"/>
    </row>
    <row r="197" ht="12.75">
      <c r="F197" s="44"/>
    </row>
    <row r="198" spans="2:9" ht="12.75">
      <c r="B198" s="44" t="s">
        <v>1671</v>
      </c>
      <c r="C198" s="44"/>
      <c r="D198" s="44" t="s">
        <v>1399</v>
      </c>
      <c r="E198" s="44" t="s">
        <v>1775</v>
      </c>
      <c r="F198" s="44"/>
      <c r="G198" s="44" t="s">
        <v>1401</v>
      </c>
      <c r="H198" s="44"/>
      <c r="I198" s="44"/>
    </row>
    <row r="199" spans="2:3" ht="15.75">
      <c r="B199" s="2" t="s">
        <v>45</v>
      </c>
      <c r="C199" s="2"/>
    </row>
    <row r="200" spans="2:9" ht="15.75">
      <c r="B200" s="2" t="s">
        <v>10</v>
      </c>
      <c r="C200" s="2"/>
      <c r="I200" t="s">
        <v>1884</v>
      </c>
    </row>
    <row r="201" spans="2:3" ht="15.75">
      <c r="B201" s="2" t="s">
        <v>1883</v>
      </c>
      <c r="C201" s="2"/>
    </row>
    <row r="202" spans="2:9" ht="15.75">
      <c r="B202" s="2" t="s">
        <v>24</v>
      </c>
      <c r="C202" s="2"/>
      <c r="D202" s="4"/>
      <c r="E202" s="4"/>
      <c r="F202" s="4"/>
      <c r="G202" s="4"/>
      <c r="H202" s="4"/>
      <c r="I202" s="4"/>
    </row>
    <row r="204" spans="2:9" ht="25.5">
      <c r="B204" s="9" t="s">
        <v>19</v>
      </c>
      <c r="C204" s="9" t="s">
        <v>9</v>
      </c>
      <c r="D204" s="9" t="s">
        <v>12</v>
      </c>
      <c r="E204" s="9" t="s">
        <v>22</v>
      </c>
      <c r="F204" s="9" t="s">
        <v>13</v>
      </c>
      <c r="G204" s="9" t="s">
        <v>3</v>
      </c>
      <c r="H204" s="9" t="s">
        <v>4</v>
      </c>
      <c r="I204" s="9" t="s">
        <v>11</v>
      </c>
    </row>
    <row r="205" spans="2:9" ht="12.75">
      <c r="B205" s="7"/>
      <c r="C205" s="7"/>
      <c r="D205" s="7"/>
      <c r="E205" s="7"/>
      <c r="F205" s="7"/>
      <c r="G205" s="7"/>
      <c r="H205" s="7"/>
      <c r="I205" s="7"/>
    </row>
    <row r="206" spans="2:9" ht="17.25">
      <c r="B206" s="17" t="s">
        <v>982</v>
      </c>
      <c r="C206" s="15"/>
      <c r="D206" s="16" t="s">
        <v>983</v>
      </c>
      <c r="E206" s="18" t="s">
        <v>271</v>
      </c>
      <c r="F206" s="22" t="s">
        <v>48</v>
      </c>
      <c r="G206" s="19">
        <v>13600</v>
      </c>
      <c r="H206" s="33" t="s">
        <v>1196</v>
      </c>
      <c r="I206" s="18" t="s">
        <v>1193</v>
      </c>
    </row>
    <row r="207" spans="2:9" ht="27">
      <c r="B207" s="17" t="s">
        <v>984</v>
      </c>
      <c r="C207" s="15"/>
      <c r="D207" s="16" t="s">
        <v>985</v>
      </c>
      <c r="E207" s="18" t="s">
        <v>271</v>
      </c>
      <c r="F207" s="22" t="s">
        <v>48</v>
      </c>
      <c r="G207" s="19">
        <v>100</v>
      </c>
      <c r="H207" s="33" t="s">
        <v>1196</v>
      </c>
      <c r="I207" s="18" t="s">
        <v>1193</v>
      </c>
    </row>
    <row r="208" spans="2:9" ht="40.5">
      <c r="B208" s="17" t="s">
        <v>986</v>
      </c>
      <c r="C208" s="15"/>
      <c r="D208" s="16" t="s">
        <v>987</v>
      </c>
      <c r="E208" s="18" t="s">
        <v>271</v>
      </c>
      <c r="F208" s="22">
        <v>38808</v>
      </c>
      <c r="G208" s="19">
        <v>4334.35</v>
      </c>
      <c r="H208" s="33" t="s">
        <v>1196</v>
      </c>
      <c r="I208" s="18" t="s">
        <v>1193</v>
      </c>
    </row>
    <row r="209" spans="2:9" ht="40.5">
      <c r="B209" s="17" t="s">
        <v>988</v>
      </c>
      <c r="C209" s="15"/>
      <c r="D209" s="16" t="s">
        <v>989</v>
      </c>
      <c r="E209" s="18" t="s">
        <v>271</v>
      </c>
      <c r="F209" s="22" t="s">
        <v>48</v>
      </c>
      <c r="G209" s="19">
        <v>4600</v>
      </c>
      <c r="H209" s="33" t="s">
        <v>1196</v>
      </c>
      <c r="I209" s="18" t="s">
        <v>1193</v>
      </c>
    </row>
    <row r="210" spans="2:9" ht="54">
      <c r="B210" s="17" t="s">
        <v>990</v>
      </c>
      <c r="C210" s="15"/>
      <c r="D210" s="16" t="s">
        <v>991</v>
      </c>
      <c r="E210" s="18" t="s">
        <v>271</v>
      </c>
      <c r="F210" s="22">
        <v>38961</v>
      </c>
      <c r="G210" s="19">
        <v>13777.51</v>
      </c>
      <c r="H210" s="33" t="s">
        <v>1196</v>
      </c>
      <c r="I210" s="18" t="s">
        <v>1193</v>
      </c>
    </row>
    <row r="211" spans="2:9" ht="27">
      <c r="B211" s="17" t="s">
        <v>992</v>
      </c>
      <c r="C211" s="15"/>
      <c r="D211" s="16" t="s">
        <v>993</v>
      </c>
      <c r="E211" s="18" t="s">
        <v>271</v>
      </c>
      <c r="F211" s="22">
        <v>39485</v>
      </c>
      <c r="G211" s="19">
        <v>2149.99</v>
      </c>
      <c r="H211" s="33" t="s">
        <v>1196</v>
      </c>
      <c r="I211" s="18" t="s">
        <v>1193</v>
      </c>
    </row>
    <row r="212" spans="2:9" ht="27">
      <c r="B212" s="17" t="s">
        <v>994</v>
      </c>
      <c r="C212" s="15"/>
      <c r="D212" s="16" t="s">
        <v>995</v>
      </c>
      <c r="E212" s="18" t="s">
        <v>271</v>
      </c>
      <c r="F212" s="22">
        <v>39850</v>
      </c>
      <c r="G212" s="19">
        <v>5118.65</v>
      </c>
      <c r="H212" s="33" t="s">
        <v>1196</v>
      </c>
      <c r="I212" s="18" t="s">
        <v>1193</v>
      </c>
    </row>
    <row r="213" spans="2:9" ht="81">
      <c r="B213" s="27" t="s">
        <v>996</v>
      </c>
      <c r="C213" s="28"/>
      <c r="D213" s="29" t="s">
        <v>997</v>
      </c>
      <c r="E213" s="30" t="s">
        <v>271</v>
      </c>
      <c r="F213" s="32">
        <v>39872</v>
      </c>
      <c r="G213" s="31">
        <v>10399</v>
      </c>
      <c r="H213" s="34" t="s">
        <v>1196</v>
      </c>
      <c r="I213" s="30" t="s">
        <v>1193</v>
      </c>
    </row>
    <row r="214" spans="2:10" ht="13.5">
      <c r="B214" s="23"/>
      <c r="C214" s="24"/>
      <c r="D214" s="24"/>
      <c r="E214" s="23" t="s">
        <v>691</v>
      </c>
      <c r="F214" s="25"/>
      <c r="G214" s="366">
        <f>SUM(G196:G213)</f>
        <v>54079.5</v>
      </c>
      <c r="H214" s="43"/>
      <c r="I214" s="96"/>
      <c r="J214" s="35">
        <f>G214</f>
        <v>54079.5</v>
      </c>
    </row>
    <row r="215" spans="2:9" ht="13.5">
      <c r="B215" s="23"/>
      <c r="C215" s="24"/>
      <c r="D215" s="24"/>
      <c r="E215" s="23"/>
      <c r="F215" s="23"/>
      <c r="G215" s="26"/>
      <c r="H215" s="26"/>
      <c r="I215" s="23"/>
    </row>
    <row r="216" spans="2:9" ht="12.75">
      <c r="B216" s="44" t="s">
        <v>1627</v>
      </c>
      <c r="C216" s="44"/>
      <c r="D216" s="49" t="s">
        <v>6</v>
      </c>
      <c r="E216" s="49" t="s">
        <v>1644</v>
      </c>
      <c r="F216" s="44"/>
      <c r="G216" s="44" t="s">
        <v>1467</v>
      </c>
      <c r="H216" s="44"/>
      <c r="I216" s="44"/>
    </row>
    <row r="217" ht="12.75">
      <c r="F217" s="44"/>
    </row>
    <row r="218" spans="2:9" ht="12.75">
      <c r="B218" s="44"/>
      <c r="C218" s="44"/>
      <c r="D218" s="44"/>
      <c r="E218" s="44"/>
      <c r="G218" s="44"/>
      <c r="H218" s="44"/>
      <c r="I218" s="44"/>
    </row>
    <row r="219" ht="12.75">
      <c r="F219" s="44"/>
    </row>
    <row r="220" spans="2:9" ht="12.75">
      <c r="B220" s="44" t="s">
        <v>1671</v>
      </c>
      <c r="C220" s="44"/>
      <c r="D220" s="44" t="s">
        <v>1399</v>
      </c>
      <c r="E220" s="44" t="s">
        <v>1775</v>
      </c>
      <c r="F220" s="44"/>
      <c r="G220" s="44" t="s">
        <v>1401</v>
      </c>
      <c r="H220" s="44"/>
      <c r="I220" s="44"/>
    </row>
    <row r="221" spans="2:3" ht="15.75">
      <c r="B221" s="2" t="s">
        <v>45</v>
      </c>
      <c r="C221" s="2"/>
    </row>
    <row r="222" spans="2:9" ht="15.75">
      <c r="B222" s="2" t="s">
        <v>10</v>
      </c>
      <c r="C222" s="2"/>
      <c r="I222" t="s">
        <v>1884</v>
      </c>
    </row>
    <row r="223" spans="2:3" ht="15.75">
      <c r="B223" s="2" t="s">
        <v>1883</v>
      </c>
      <c r="C223" s="2"/>
    </row>
    <row r="224" spans="2:9" ht="15.75">
      <c r="B224" s="2" t="s">
        <v>24</v>
      </c>
      <c r="C224" s="2"/>
      <c r="D224" s="4"/>
      <c r="E224" s="4"/>
      <c r="F224" s="4"/>
      <c r="G224" s="4"/>
      <c r="H224" s="4"/>
      <c r="I224" s="4"/>
    </row>
    <row r="226" spans="2:9" ht="25.5">
      <c r="B226" s="9" t="s">
        <v>19</v>
      </c>
      <c r="C226" s="9" t="s">
        <v>9</v>
      </c>
      <c r="D226" s="9" t="s">
        <v>12</v>
      </c>
      <c r="E226" s="9" t="s">
        <v>22</v>
      </c>
      <c r="F226" s="9" t="s">
        <v>13</v>
      </c>
      <c r="G226" s="9" t="s">
        <v>3</v>
      </c>
      <c r="H226" s="9" t="s">
        <v>4</v>
      </c>
      <c r="I226" s="9" t="s">
        <v>11</v>
      </c>
    </row>
    <row r="227" spans="2:9" ht="12.75">
      <c r="B227" s="7"/>
      <c r="C227" s="7"/>
      <c r="D227" s="7"/>
      <c r="E227" s="7"/>
      <c r="F227" s="7"/>
      <c r="G227" s="7"/>
      <c r="H227" s="7"/>
      <c r="I227" s="7"/>
    </row>
    <row r="228" spans="2:9" ht="81">
      <c r="B228" s="17" t="s">
        <v>998</v>
      </c>
      <c r="C228" s="15"/>
      <c r="D228" s="16" t="s">
        <v>999</v>
      </c>
      <c r="E228" s="18" t="s">
        <v>271</v>
      </c>
      <c r="F228" s="22">
        <v>39872</v>
      </c>
      <c r="G228" s="19">
        <v>10359</v>
      </c>
      <c r="H228" s="33" t="s">
        <v>1196</v>
      </c>
      <c r="I228" s="18" t="s">
        <v>1193</v>
      </c>
    </row>
    <row r="229" spans="2:9" ht="27">
      <c r="B229" s="17" t="s">
        <v>1000</v>
      </c>
      <c r="C229" s="15"/>
      <c r="D229" s="16" t="s">
        <v>1001</v>
      </c>
      <c r="E229" s="18" t="s">
        <v>271</v>
      </c>
      <c r="F229" s="22">
        <v>39898</v>
      </c>
      <c r="G229" s="19">
        <v>1851.32</v>
      </c>
      <c r="H229" s="33" t="s">
        <v>1196</v>
      </c>
      <c r="I229" s="18" t="s">
        <v>1193</v>
      </c>
    </row>
    <row r="230" spans="2:9" ht="81">
      <c r="B230" s="17" t="s">
        <v>1002</v>
      </c>
      <c r="C230" s="15"/>
      <c r="D230" s="16" t="s">
        <v>1003</v>
      </c>
      <c r="E230" s="18" t="s">
        <v>271</v>
      </c>
      <c r="F230" s="22">
        <v>40002</v>
      </c>
      <c r="G230" s="19">
        <v>11999</v>
      </c>
      <c r="H230" s="33" t="s">
        <v>1196</v>
      </c>
      <c r="I230" s="18" t="s">
        <v>1193</v>
      </c>
    </row>
    <row r="231" spans="2:9" ht="25.5">
      <c r="B231" s="17" t="s">
        <v>1004</v>
      </c>
      <c r="C231" s="15"/>
      <c r="D231" s="16" t="s">
        <v>1005</v>
      </c>
      <c r="E231" s="18" t="s">
        <v>271</v>
      </c>
      <c r="F231" s="22" t="s">
        <v>48</v>
      </c>
      <c r="G231" s="19">
        <v>5600</v>
      </c>
      <c r="H231" s="33" t="s">
        <v>1196</v>
      </c>
      <c r="I231" s="18" t="s">
        <v>1193</v>
      </c>
    </row>
    <row r="232" spans="2:9" ht="17.25">
      <c r="B232" s="17" t="s">
        <v>1006</v>
      </c>
      <c r="C232" s="15"/>
      <c r="D232" s="16" t="s">
        <v>1007</v>
      </c>
      <c r="E232" s="18" t="s">
        <v>271</v>
      </c>
      <c r="F232" s="22">
        <v>39480</v>
      </c>
      <c r="G232" s="19">
        <v>2350</v>
      </c>
      <c r="H232" s="33" t="s">
        <v>1196</v>
      </c>
      <c r="I232" s="18" t="s">
        <v>1193</v>
      </c>
    </row>
    <row r="233" spans="2:9" ht="25.5">
      <c r="B233" s="17" t="s">
        <v>1008</v>
      </c>
      <c r="C233" s="15"/>
      <c r="D233" s="16" t="s">
        <v>1009</v>
      </c>
      <c r="E233" s="18" t="s">
        <v>271</v>
      </c>
      <c r="F233" s="22">
        <v>40160</v>
      </c>
      <c r="G233" s="19">
        <v>3439</v>
      </c>
      <c r="H233" s="33" t="s">
        <v>1196</v>
      </c>
      <c r="I233" s="18" t="s">
        <v>1193</v>
      </c>
    </row>
    <row r="234" spans="2:9" ht="27">
      <c r="B234" s="17" t="s">
        <v>1010</v>
      </c>
      <c r="C234" s="15"/>
      <c r="D234" s="16" t="s">
        <v>1011</v>
      </c>
      <c r="E234" s="18" t="s">
        <v>271</v>
      </c>
      <c r="F234" s="22">
        <v>40315</v>
      </c>
      <c r="G234" s="19">
        <v>10406</v>
      </c>
      <c r="H234" s="33" t="s">
        <v>1196</v>
      </c>
      <c r="I234" s="18" t="s">
        <v>1193</v>
      </c>
    </row>
    <row r="235" spans="2:9" ht="27">
      <c r="B235" s="17" t="s">
        <v>1012</v>
      </c>
      <c r="C235" s="15"/>
      <c r="D235" s="16" t="s">
        <v>1013</v>
      </c>
      <c r="E235" s="18" t="s">
        <v>271</v>
      </c>
      <c r="F235" s="22">
        <v>40002</v>
      </c>
      <c r="G235" s="19">
        <v>15250</v>
      </c>
      <c r="H235" s="33" t="s">
        <v>1196</v>
      </c>
      <c r="I235" s="18" t="s">
        <v>1193</v>
      </c>
    </row>
    <row r="236" spans="2:9" ht="27">
      <c r="B236" s="27" t="s">
        <v>1014</v>
      </c>
      <c r="C236" s="28"/>
      <c r="D236" s="29" t="s">
        <v>1015</v>
      </c>
      <c r="E236" s="30" t="s">
        <v>271</v>
      </c>
      <c r="F236" s="32">
        <v>39898</v>
      </c>
      <c r="G236" s="31">
        <v>5471.32</v>
      </c>
      <c r="H236" s="34" t="s">
        <v>1196</v>
      </c>
      <c r="I236" s="30" t="s">
        <v>1193</v>
      </c>
    </row>
    <row r="237" spans="2:10" ht="13.5">
      <c r="B237" s="23"/>
      <c r="C237" s="24"/>
      <c r="D237" s="24"/>
      <c r="E237" s="23" t="s">
        <v>691</v>
      </c>
      <c r="F237" s="25"/>
      <c r="G237" s="366">
        <f>SUM(G219:G236)</f>
        <v>66725.64</v>
      </c>
      <c r="H237" s="43"/>
      <c r="I237" s="96"/>
      <c r="J237" s="35">
        <f>G237</f>
        <v>66725.64</v>
      </c>
    </row>
    <row r="238" spans="2:9" ht="13.5">
      <c r="B238" s="23"/>
      <c r="C238" s="24"/>
      <c r="D238" s="24"/>
      <c r="E238" s="23"/>
      <c r="F238" s="23"/>
      <c r="G238" s="26"/>
      <c r="H238" s="26"/>
      <c r="I238" s="23"/>
    </row>
    <row r="239" spans="2:9" ht="12.75">
      <c r="B239" s="44" t="s">
        <v>1627</v>
      </c>
      <c r="C239" s="44"/>
      <c r="D239" s="49" t="s">
        <v>6</v>
      </c>
      <c r="E239" s="49" t="s">
        <v>1644</v>
      </c>
      <c r="F239" s="44"/>
      <c r="G239" s="44" t="s">
        <v>1467</v>
      </c>
      <c r="H239" s="44"/>
      <c r="I239" s="44"/>
    </row>
    <row r="240" ht="12.75">
      <c r="F240" s="44"/>
    </row>
    <row r="241" spans="2:9" ht="12.75">
      <c r="B241" s="44"/>
      <c r="C241" s="44"/>
      <c r="D241" s="44"/>
      <c r="E241" s="44"/>
      <c r="G241" s="44"/>
      <c r="H241" s="44"/>
      <c r="I241" s="44"/>
    </row>
    <row r="242" ht="12.75">
      <c r="F242" s="44"/>
    </row>
    <row r="243" spans="2:9" ht="12.75">
      <c r="B243" s="44" t="s">
        <v>1671</v>
      </c>
      <c r="C243" s="44"/>
      <c r="D243" s="44" t="s">
        <v>1399</v>
      </c>
      <c r="E243" s="44" t="s">
        <v>1775</v>
      </c>
      <c r="F243" s="44"/>
      <c r="G243" s="44" t="s">
        <v>1401</v>
      </c>
      <c r="H243" s="44"/>
      <c r="I243" s="44"/>
    </row>
    <row r="244" spans="2:3" ht="15.75">
      <c r="B244" s="2" t="s">
        <v>45</v>
      </c>
      <c r="C244" s="2"/>
    </row>
    <row r="245" spans="2:9" ht="15.75">
      <c r="B245" s="2" t="s">
        <v>10</v>
      </c>
      <c r="C245" s="2"/>
      <c r="I245" t="s">
        <v>1884</v>
      </c>
    </row>
    <row r="246" spans="2:3" ht="15.75">
      <c r="B246" s="2" t="s">
        <v>1883</v>
      </c>
      <c r="C246" s="2"/>
    </row>
    <row r="247" spans="2:9" ht="15.75">
      <c r="B247" s="2" t="s">
        <v>24</v>
      </c>
      <c r="C247" s="2"/>
      <c r="D247" s="4"/>
      <c r="E247" s="4"/>
      <c r="F247" s="4"/>
      <c r="G247" s="4"/>
      <c r="H247" s="4"/>
      <c r="I247" s="4"/>
    </row>
    <row r="249" spans="2:9" ht="25.5">
      <c r="B249" s="9" t="s">
        <v>19</v>
      </c>
      <c r="C249" s="9" t="s">
        <v>9</v>
      </c>
      <c r="D249" s="9" t="s">
        <v>12</v>
      </c>
      <c r="E249" s="9" t="s">
        <v>22</v>
      </c>
      <c r="F249" s="9" t="s">
        <v>13</v>
      </c>
      <c r="G249" s="9" t="s">
        <v>3</v>
      </c>
      <c r="H249" s="9" t="s">
        <v>4</v>
      </c>
      <c r="I249" s="9" t="s">
        <v>11</v>
      </c>
    </row>
    <row r="250" spans="2:9" ht="12.75">
      <c r="B250" s="7"/>
      <c r="C250" s="7"/>
      <c r="D250" s="7"/>
      <c r="E250" s="7"/>
      <c r="F250" s="7"/>
      <c r="G250" s="7"/>
      <c r="H250" s="7"/>
      <c r="I250" s="7"/>
    </row>
    <row r="251" spans="2:9" ht="17.25">
      <c r="B251" s="17" t="s">
        <v>1016</v>
      </c>
      <c r="C251" s="15"/>
      <c r="D251" s="16" t="s">
        <v>1017</v>
      </c>
      <c r="E251" s="18" t="s">
        <v>271</v>
      </c>
      <c r="F251" s="22">
        <v>40158</v>
      </c>
      <c r="G251" s="19">
        <v>1999</v>
      </c>
      <c r="H251" s="33" t="s">
        <v>1196</v>
      </c>
      <c r="I251" s="18" t="s">
        <v>1193</v>
      </c>
    </row>
    <row r="252" spans="2:9" ht="17.25">
      <c r="B252" s="17" t="s">
        <v>1018</v>
      </c>
      <c r="C252" s="15"/>
      <c r="D252" s="16" t="s">
        <v>1019</v>
      </c>
      <c r="E252" s="18" t="s">
        <v>271</v>
      </c>
      <c r="F252" s="22">
        <v>40605</v>
      </c>
      <c r="G252" s="19">
        <v>4562</v>
      </c>
      <c r="H252" s="33" t="s">
        <v>1196</v>
      </c>
      <c r="I252" s="18" t="s">
        <v>1193</v>
      </c>
    </row>
    <row r="253" spans="2:9" ht="81">
      <c r="B253" s="17" t="s">
        <v>1020</v>
      </c>
      <c r="C253" s="15"/>
      <c r="D253" s="16" t="s">
        <v>1021</v>
      </c>
      <c r="E253" s="18" t="s">
        <v>271</v>
      </c>
      <c r="F253" s="22">
        <v>40002</v>
      </c>
      <c r="G253" s="19">
        <v>11999</v>
      </c>
      <c r="H253" s="33" t="s">
        <v>1196</v>
      </c>
      <c r="I253" s="18" t="s">
        <v>1193</v>
      </c>
    </row>
    <row r="254" spans="2:9" ht="81">
      <c r="B254" s="17"/>
      <c r="C254" s="15"/>
      <c r="D254" s="16" t="s">
        <v>1021</v>
      </c>
      <c r="E254" s="18" t="s">
        <v>271</v>
      </c>
      <c r="F254" s="22">
        <v>40002</v>
      </c>
      <c r="G254" s="19">
        <v>11999</v>
      </c>
      <c r="H254" s="33" t="s">
        <v>1196</v>
      </c>
      <c r="I254" s="18" t="s">
        <v>1193</v>
      </c>
    </row>
    <row r="255" spans="2:9" ht="27">
      <c r="B255" s="17" t="s">
        <v>1022</v>
      </c>
      <c r="C255" s="15"/>
      <c r="D255" s="16" t="s">
        <v>1023</v>
      </c>
      <c r="E255" s="18" t="s">
        <v>1024</v>
      </c>
      <c r="F255" s="22">
        <v>40156</v>
      </c>
      <c r="G255" s="19">
        <v>11149</v>
      </c>
      <c r="H255" s="33" t="s">
        <v>1196</v>
      </c>
      <c r="I255" s="18" t="s">
        <v>1193</v>
      </c>
    </row>
    <row r="256" spans="2:9" ht="27">
      <c r="B256" s="17"/>
      <c r="C256" s="15"/>
      <c r="D256" s="16" t="s">
        <v>1023</v>
      </c>
      <c r="E256" s="18" t="s">
        <v>1024</v>
      </c>
      <c r="F256" s="22">
        <v>40156</v>
      </c>
      <c r="G256" s="19">
        <v>11149</v>
      </c>
      <c r="H256" s="33" t="s">
        <v>1196</v>
      </c>
      <c r="I256" s="18" t="s">
        <v>1193</v>
      </c>
    </row>
    <row r="257" spans="2:9" ht="17.25">
      <c r="B257" s="17" t="s">
        <v>1025</v>
      </c>
      <c r="C257" s="15"/>
      <c r="D257" s="16" t="s">
        <v>1026</v>
      </c>
      <c r="E257" s="18" t="s">
        <v>271</v>
      </c>
      <c r="F257" s="22">
        <v>40159</v>
      </c>
      <c r="G257" s="19">
        <v>3499</v>
      </c>
      <c r="H257" s="33" t="s">
        <v>1196</v>
      </c>
      <c r="I257" s="18" t="s">
        <v>1193</v>
      </c>
    </row>
    <row r="258" spans="2:9" ht="27">
      <c r="B258" s="17"/>
      <c r="C258" s="15"/>
      <c r="D258" s="16" t="s">
        <v>1027</v>
      </c>
      <c r="E258" s="18" t="s">
        <v>271</v>
      </c>
      <c r="F258" s="22">
        <v>40909</v>
      </c>
      <c r="G258" s="19">
        <v>8500</v>
      </c>
      <c r="H258" s="33" t="s">
        <v>1196</v>
      </c>
      <c r="I258" s="18" t="s">
        <v>1193</v>
      </c>
    </row>
    <row r="259" spans="2:9" ht="17.25">
      <c r="B259" s="17"/>
      <c r="C259" s="15"/>
      <c r="D259" s="16" t="s">
        <v>1028</v>
      </c>
      <c r="E259" s="18" t="s">
        <v>271</v>
      </c>
      <c r="F259" s="22">
        <v>40969</v>
      </c>
      <c r="G259" s="19">
        <v>1067.2</v>
      </c>
      <c r="H259" s="33" t="s">
        <v>1196</v>
      </c>
      <c r="I259" s="18" t="s">
        <v>1193</v>
      </c>
    </row>
    <row r="260" spans="2:9" ht="17.25">
      <c r="B260" s="17"/>
      <c r="C260" s="15"/>
      <c r="D260" s="16" t="s">
        <v>1029</v>
      </c>
      <c r="E260" s="18" t="s">
        <v>271</v>
      </c>
      <c r="F260" s="22">
        <v>41000</v>
      </c>
      <c r="G260" s="19">
        <v>986</v>
      </c>
      <c r="H260" s="33" t="s">
        <v>1196</v>
      </c>
      <c r="I260" s="18" t="s">
        <v>1193</v>
      </c>
    </row>
    <row r="261" spans="2:9" ht="17.25">
      <c r="B261" s="17"/>
      <c r="C261" s="15"/>
      <c r="D261" s="16" t="s">
        <v>1030</v>
      </c>
      <c r="E261" s="18" t="s">
        <v>271</v>
      </c>
      <c r="F261" s="22">
        <v>41091</v>
      </c>
      <c r="G261" s="19">
        <v>1682</v>
      </c>
      <c r="H261" s="33" t="s">
        <v>1196</v>
      </c>
      <c r="I261" s="18" t="s">
        <v>1193</v>
      </c>
    </row>
    <row r="262" spans="2:9" ht="17.25">
      <c r="B262" s="17"/>
      <c r="C262" s="15"/>
      <c r="D262" s="16" t="s">
        <v>1031</v>
      </c>
      <c r="E262" s="18" t="s">
        <v>271</v>
      </c>
      <c r="F262" s="22">
        <v>41183</v>
      </c>
      <c r="G262" s="19">
        <v>1716</v>
      </c>
      <c r="H262" s="33" t="s">
        <v>1196</v>
      </c>
      <c r="I262" s="18" t="s">
        <v>1193</v>
      </c>
    </row>
    <row r="263" spans="2:9" ht="27">
      <c r="B263" s="17"/>
      <c r="C263" s="15"/>
      <c r="D263" s="16" t="s">
        <v>1032</v>
      </c>
      <c r="E263" s="18" t="s">
        <v>271</v>
      </c>
      <c r="F263" s="22">
        <v>41214</v>
      </c>
      <c r="G263" s="19">
        <v>19500.01</v>
      </c>
      <c r="H263" s="33" t="s">
        <v>1196</v>
      </c>
      <c r="I263" s="18" t="s">
        <v>1193</v>
      </c>
    </row>
    <row r="264" spans="2:9" ht="17.25">
      <c r="B264" s="17"/>
      <c r="C264" s="15"/>
      <c r="D264" s="16" t="s">
        <v>1033</v>
      </c>
      <c r="E264" s="18" t="s">
        <v>271</v>
      </c>
      <c r="F264" s="22">
        <v>40924</v>
      </c>
      <c r="G264" s="19">
        <v>25147.1</v>
      </c>
      <c r="H264" s="33" t="s">
        <v>1196</v>
      </c>
      <c r="I264" s="18" t="s">
        <v>1193</v>
      </c>
    </row>
    <row r="265" spans="2:9" ht="27">
      <c r="B265" s="17"/>
      <c r="C265" s="15"/>
      <c r="D265" s="16" t="s">
        <v>1034</v>
      </c>
      <c r="E265" s="18" t="s">
        <v>271</v>
      </c>
      <c r="F265" s="22">
        <v>41284</v>
      </c>
      <c r="G265" s="19">
        <v>2552</v>
      </c>
      <c r="H265" s="33" t="s">
        <v>1196</v>
      </c>
      <c r="I265" s="18" t="s">
        <v>1195</v>
      </c>
    </row>
    <row r="266" spans="2:9" ht="27">
      <c r="B266" s="17"/>
      <c r="C266" s="15"/>
      <c r="D266" s="16" t="s">
        <v>1035</v>
      </c>
      <c r="E266" s="18" t="s">
        <v>271</v>
      </c>
      <c r="F266" s="22">
        <v>41061</v>
      </c>
      <c r="G266" s="19">
        <v>1499</v>
      </c>
      <c r="H266" s="33" t="s">
        <v>1196</v>
      </c>
      <c r="I266" s="18" t="s">
        <v>1193</v>
      </c>
    </row>
    <row r="267" spans="2:9" ht="17.25">
      <c r="B267" s="27"/>
      <c r="C267" s="28"/>
      <c r="D267" s="29" t="s">
        <v>1036</v>
      </c>
      <c r="E267" s="30" t="s">
        <v>271</v>
      </c>
      <c r="F267" s="32">
        <v>41395</v>
      </c>
      <c r="G267" s="31">
        <v>2088</v>
      </c>
      <c r="H267" s="34" t="s">
        <v>1196</v>
      </c>
      <c r="I267" s="30" t="s">
        <v>1195</v>
      </c>
    </row>
    <row r="268" spans="2:10" ht="13.5">
      <c r="B268" s="23"/>
      <c r="C268" s="24"/>
      <c r="D268" s="24"/>
      <c r="E268" s="23" t="s">
        <v>691</v>
      </c>
      <c r="F268" s="25"/>
      <c r="G268" s="366">
        <f>SUM(G250:G267)</f>
        <v>121093.31</v>
      </c>
      <c r="H268" s="43"/>
      <c r="I268" s="96"/>
      <c r="J268" s="35">
        <f>G268</f>
        <v>121093.31</v>
      </c>
    </row>
    <row r="269" spans="2:9" ht="12.75">
      <c r="B269" s="10"/>
      <c r="C269" s="10"/>
      <c r="D269" s="10"/>
      <c r="E269" s="10"/>
      <c r="F269" s="10"/>
      <c r="G269" s="10"/>
      <c r="H269" s="10"/>
      <c r="I269" s="10"/>
    </row>
    <row r="270" spans="2:9" ht="12.75">
      <c r="B270" s="44" t="s">
        <v>1627</v>
      </c>
      <c r="C270" s="44"/>
      <c r="D270" s="49" t="s">
        <v>6</v>
      </c>
      <c r="E270" s="49" t="s">
        <v>1644</v>
      </c>
      <c r="F270" s="44"/>
      <c r="G270" s="44" t="s">
        <v>1467</v>
      </c>
      <c r="H270" s="44"/>
      <c r="I270" s="44"/>
    </row>
    <row r="271" ht="12.75">
      <c r="F271" s="44"/>
    </row>
    <row r="272" spans="2:9" ht="12.75">
      <c r="B272" s="44"/>
      <c r="C272" s="44"/>
      <c r="D272" s="44"/>
      <c r="E272" s="44"/>
      <c r="G272" s="44"/>
      <c r="H272" s="44"/>
      <c r="I272" s="44"/>
    </row>
    <row r="273" ht="12.75">
      <c r="F273" s="44"/>
    </row>
    <row r="274" spans="2:9" ht="12.75">
      <c r="B274" s="44" t="s">
        <v>1671</v>
      </c>
      <c r="C274" s="44"/>
      <c r="D274" s="44" t="s">
        <v>1399</v>
      </c>
      <c r="E274" s="44" t="s">
        <v>1775</v>
      </c>
      <c r="F274" s="44"/>
      <c r="G274" s="44" t="s">
        <v>1401</v>
      </c>
      <c r="H274" s="44"/>
      <c r="I274" s="44"/>
    </row>
    <row r="275" spans="2:3" ht="15.75">
      <c r="B275" s="2" t="s">
        <v>45</v>
      </c>
      <c r="C275" s="2"/>
    </row>
    <row r="276" spans="2:9" ht="15.75">
      <c r="B276" s="2" t="s">
        <v>10</v>
      </c>
      <c r="C276" s="2"/>
      <c r="I276" t="s">
        <v>1884</v>
      </c>
    </row>
    <row r="277" spans="2:3" ht="15.75">
      <c r="B277" s="2" t="s">
        <v>1883</v>
      </c>
      <c r="C277" s="2"/>
    </row>
    <row r="278" spans="2:9" ht="15.75">
      <c r="B278" s="2" t="s">
        <v>24</v>
      </c>
      <c r="C278" s="2"/>
      <c r="D278" s="4"/>
      <c r="E278" s="4"/>
      <c r="F278" s="4"/>
      <c r="G278" s="4"/>
      <c r="H278" s="4"/>
      <c r="I278" s="4"/>
    </row>
    <row r="280" spans="2:9" ht="25.5">
      <c r="B280" s="9" t="s">
        <v>19</v>
      </c>
      <c r="C280" s="9" t="s">
        <v>9</v>
      </c>
      <c r="D280" s="9" t="s">
        <v>12</v>
      </c>
      <c r="E280" s="9" t="s">
        <v>22</v>
      </c>
      <c r="F280" s="9" t="s">
        <v>13</v>
      </c>
      <c r="G280" s="9" t="s">
        <v>3</v>
      </c>
      <c r="H280" s="9" t="s">
        <v>4</v>
      </c>
      <c r="I280" s="9" t="s">
        <v>11</v>
      </c>
    </row>
    <row r="281" spans="2:9" ht="12.75">
      <c r="B281" s="7"/>
      <c r="C281" s="7"/>
      <c r="D281" s="7"/>
      <c r="E281" s="7"/>
      <c r="F281" s="7"/>
      <c r="G281" s="7"/>
      <c r="H281" s="7"/>
      <c r="I281" s="7"/>
    </row>
    <row r="282" spans="2:9" ht="27">
      <c r="B282" s="17"/>
      <c r="C282" s="15"/>
      <c r="D282" s="16" t="s">
        <v>1037</v>
      </c>
      <c r="E282" s="18" t="s">
        <v>271</v>
      </c>
      <c r="F282" s="22">
        <v>41395</v>
      </c>
      <c r="G282" s="19">
        <v>16240</v>
      </c>
      <c r="H282" s="33" t="s">
        <v>1196</v>
      </c>
      <c r="I282" s="18" t="s">
        <v>1195</v>
      </c>
    </row>
    <row r="283" spans="2:9" ht="27">
      <c r="B283" s="17"/>
      <c r="C283" s="15"/>
      <c r="D283" s="16" t="s">
        <v>1038</v>
      </c>
      <c r="E283" s="18" t="s">
        <v>271</v>
      </c>
      <c r="F283" s="22">
        <v>41395</v>
      </c>
      <c r="G283" s="19">
        <v>18560</v>
      </c>
      <c r="H283" s="33" t="s">
        <v>1196</v>
      </c>
      <c r="I283" s="18" t="s">
        <v>1195</v>
      </c>
    </row>
    <row r="284" spans="2:9" ht="27">
      <c r="B284" s="17"/>
      <c r="C284" s="15"/>
      <c r="D284" s="16" t="s">
        <v>1038</v>
      </c>
      <c r="E284" s="18" t="s">
        <v>271</v>
      </c>
      <c r="F284" s="22">
        <v>41395</v>
      </c>
      <c r="G284" s="19">
        <v>18560</v>
      </c>
      <c r="H284" s="33" t="s">
        <v>1196</v>
      </c>
      <c r="I284" s="18" t="s">
        <v>1195</v>
      </c>
    </row>
    <row r="285" spans="2:9" ht="25.5">
      <c r="B285" s="17" t="s">
        <v>1039</v>
      </c>
      <c r="C285" s="15"/>
      <c r="D285" s="16" t="s">
        <v>1040</v>
      </c>
      <c r="E285" s="18" t="s">
        <v>319</v>
      </c>
      <c r="F285" s="22">
        <v>40035</v>
      </c>
      <c r="G285" s="19">
        <v>41305.54</v>
      </c>
      <c r="H285" s="33" t="s">
        <v>1196</v>
      </c>
      <c r="I285" s="18" t="s">
        <v>1193</v>
      </c>
    </row>
    <row r="286" spans="2:9" ht="27">
      <c r="B286" s="17" t="s">
        <v>1041</v>
      </c>
      <c r="C286" s="15"/>
      <c r="D286" s="16" t="s">
        <v>1042</v>
      </c>
      <c r="E286" s="18" t="s">
        <v>319</v>
      </c>
      <c r="F286" s="22" t="s">
        <v>48</v>
      </c>
      <c r="G286" s="19">
        <v>2600</v>
      </c>
      <c r="H286" s="33" t="s">
        <v>1196</v>
      </c>
      <c r="I286" s="18" t="s">
        <v>1193</v>
      </c>
    </row>
    <row r="287" spans="2:9" ht="27">
      <c r="B287" s="17" t="s">
        <v>1043</v>
      </c>
      <c r="C287" s="15"/>
      <c r="D287" s="16" t="s">
        <v>1044</v>
      </c>
      <c r="E287" s="18" t="s">
        <v>319</v>
      </c>
      <c r="F287" s="22" t="s">
        <v>48</v>
      </c>
      <c r="G287" s="19">
        <v>250</v>
      </c>
      <c r="H287" s="33" t="s">
        <v>1196</v>
      </c>
      <c r="I287" s="18" t="s">
        <v>1193</v>
      </c>
    </row>
    <row r="288" spans="2:9" ht="17.25">
      <c r="B288" s="17" t="s">
        <v>1045</v>
      </c>
      <c r="C288" s="15"/>
      <c r="D288" s="16" t="s">
        <v>1046</v>
      </c>
      <c r="E288" s="18" t="s">
        <v>319</v>
      </c>
      <c r="F288" s="22" t="s">
        <v>48</v>
      </c>
      <c r="G288" s="19">
        <v>9880</v>
      </c>
      <c r="H288" s="33" t="s">
        <v>1196</v>
      </c>
      <c r="I288" s="18" t="s">
        <v>1193</v>
      </c>
    </row>
    <row r="289" spans="2:9" ht="17.25">
      <c r="B289" s="17" t="s">
        <v>1047</v>
      </c>
      <c r="C289" s="15"/>
      <c r="D289" s="16" t="s">
        <v>1048</v>
      </c>
      <c r="E289" s="18" t="s">
        <v>319</v>
      </c>
      <c r="F289" s="22" t="s">
        <v>48</v>
      </c>
      <c r="G289" s="19">
        <v>5700</v>
      </c>
      <c r="H289" s="33" t="s">
        <v>1196</v>
      </c>
      <c r="I289" s="18" t="s">
        <v>1193</v>
      </c>
    </row>
    <row r="290" spans="2:9" ht="17.25">
      <c r="B290" s="17" t="s">
        <v>1049</v>
      </c>
      <c r="C290" s="15"/>
      <c r="D290" s="16" t="s">
        <v>1050</v>
      </c>
      <c r="E290" s="18" t="s">
        <v>319</v>
      </c>
      <c r="F290" s="22" t="s">
        <v>48</v>
      </c>
      <c r="G290" s="19">
        <v>120</v>
      </c>
      <c r="H290" s="33" t="s">
        <v>1196</v>
      </c>
      <c r="I290" s="18" t="s">
        <v>1193</v>
      </c>
    </row>
    <row r="291" spans="2:9" ht="40.5">
      <c r="B291" s="17" t="s">
        <v>1051</v>
      </c>
      <c r="C291" s="15"/>
      <c r="D291" s="16" t="s">
        <v>1052</v>
      </c>
      <c r="E291" s="18" t="s">
        <v>319</v>
      </c>
      <c r="F291" s="22">
        <v>39532</v>
      </c>
      <c r="G291" s="19">
        <v>6561.9</v>
      </c>
      <c r="H291" s="33" t="s">
        <v>1196</v>
      </c>
      <c r="I291" s="18" t="s">
        <v>1193</v>
      </c>
    </row>
    <row r="292" spans="2:9" ht="27">
      <c r="B292" s="17" t="s">
        <v>1053</v>
      </c>
      <c r="C292" s="15"/>
      <c r="D292" s="16" t="s">
        <v>1054</v>
      </c>
      <c r="E292" s="18" t="s">
        <v>319</v>
      </c>
      <c r="F292" s="22">
        <v>39578</v>
      </c>
      <c r="G292" s="19">
        <v>2385.49</v>
      </c>
      <c r="H292" s="33" t="s">
        <v>1196</v>
      </c>
      <c r="I292" s="18" t="s">
        <v>1193</v>
      </c>
    </row>
    <row r="293" spans="2:9" ht="81">
      <c r="B293" s="27" t="s">
        <v>1055</v>
      </c>
      <c r="C293" s="28"/>
      <c r="D293" s="29" t="s">
        <v>1056</v>
      </c>
      <c r="E293" s="30" t="s">
        <v>319</v>
      </c>
      <c r="F293" s="32">
        <v>40002</v>
      </c>
      <c r="G293" s="31">
        <v>11999</v>
      </c>
      <c r="H293" s="34" t="s">
        <v>1196</v>
      </c>
      <c r="I293" s="30" t="s">
        <v>1193</v>
      </c>
    </row>
    <row r="294" spans="2:10" ht="13.5">
      <c r="B294" s="23"/>
      <c r="C294" s="24"/>
      <c r="D294" s="24"/>
      <c r="E294" s="23" t="s">
        <v>691</v>
      </c>
      <c r="F294" s="25"/>
      <c r="G294" s="366">
        <f>SUM(G276:G293)</f>
        <v>134161.93</v>
      </c>
      <c r="H294" s="43"/>
      <c r="I294" s="96"/>
      <c r="J294" s="35">
        <f>G294</f>
        <v>134161.93</v>
      </c>
    </row>
    <row r="295" spans="2:9" ht="12.75">
      <c r="B295" s="44" t="s">
        <v>1627</v>
      </c>
      <c r="C295" s="44"/>
      <c r="D295" s="49" t="s">
        <v>6</v>
      </c>
      <c r="E295" s="49" t="s">
        <v>1644</v>
      </c>
      <c r="F295" s="44"/>
      <c r="G295" s="44" t="s">
        <v>1467</v>
      </c>
      <c r="H295" s="44"/>
      <c r="I295" s="44"/>
    </row>
    <row r="296" ht="12.75">
      <c r="F296" s="44"/>
    </row>
    <row r="297" spans="2:9" ht="12.75">
      <c r="B297" s="44"/>
      <c r="C297" s="44"/>
      <c r="D297" s="44"/>
      <c r="E297" s="44"/>
      <c r="G297" s="44"/>
      <c r="H297" s="44"/>
      <c r="I297" s="44"/>
    </row>
    <row r="298" ht="12.75">
      <c r="F298" s="44"/>
    </row>
    <row r="299" spans="2:9" ht="12.75">
      <c r="B299" s="44" t="s">
        <v>1671</v>
      </c>
      <c r="C299" s="44"/>
      <c r="D299" s="44" t="s">
        <v>1399</v>
      </c>
      <c r="E299" s="44" t="s">
        <v>1775</v>
      </c>
      <c r="F299" s="44"/>
      <c r="G299" s="44" t="s">
        <v>1401</v>
      </c>
      <c r="H299" s="44"/>
      <c r="I299" s="44"/>
    </row>
    <row r="300" spans="2:3" ht="15.75">
      <c r="B300" s="2" t="s">
        <v>45</v>
      </c>
      <c r="C300" s="2"/>
    </row>
    <row r="301" spans="2:9" ht="15.75">
      <c r="B301" s="2" t="s">
        <v>10</v>
      </c>
      <c r="C301" s="2"/>
      <c r="I301" t="s">
        <v>1884</v>
      </c>
    </row>
    <row r="302" spans="2:3" ht="15.75">
      <c r="B302" s="2" t="s">
        <v>1883</v>
      </c>
      <c r="C302" s="2"/>
    </row>
    <row r="303" spans="2:9" ht="15.75">
      <c r="B303" s="2" t="s">
        <v>24</v>
      </c>
      <c r="C303" s="2"/>
      <c r="D303" s="4"/>
      <c r="E303" s="4"/>
      <c r="F303" s="4"/>
      <c r="G303" s="4"/>
      <c r="H303" s="4"/>
      <c r="I303" s="4"/>
    </row>
    <row r="305" spans="2:9" ht="25.5">
      <c r="B305" s="9" t="s">
        <v>19</v>
      </c>
      <c r="C305" s="9" t="s">
        <v>9</v>
      </c>
      <c r="D305" s="9" t="s">
        <v>12</v>
      </c>
      <c r="E305" s="9" t="s">
        <v>22</v>
      </c>
      <c r="F305" s="9" t="s">
        <v>13</v>
      </c>
      <c r="G305" s="9" t="s">
        <v>3</v>
      </c>
      <c r="H305" s="9" t="s">
        <v>4</v>
      </c>
      <c r="I305" s="9" t="s">
        <v>11</v>
      </c>
    </row>
    <row r="306" spans="2:9" ht="12.75">
      <c r="B306" s="7"/>
      <c r="C306" s="7"/>
      <c r="D306" s="7"/>
      <c r="E306" s="7"/>
      <c r="F306" s="7"/>
      <c r="G306" s="7"/>
      <c r="H306" s="7"/>
      <c r="I306" s="7"/>
    </row>
    <row r="307" spans="2:9" ht="81">
      <c r="B307" s="17" t="s">
        <v>1057</v>
      </c>
      <c r="C307" s="15"/>
      <c r="D307" s="16" t="s">
        <v>1058</v>
      </c>
      <c r="E307" s="18" t="s">
        <v>319</v>
      </c>
      <c r="F307" s="22">
        <v>40002</v>
      </c>
      <c r="G307" s="19">
        <v>11999</v>
      </c>
      <c r="H307" s="33" t="s">
        <v>1196</v>
      </c>
      <c r="I307" s="18" t="s">
        <v>1193</v>
      </c>
    </row>
    <row r="308" spans="2:9" ht="94.5">
      <c r="B308" s="17" t="s">
        <v>1059</v>
      </c>
      <c r="C308" s="15"/>
      <c r="D308" s="16" t="s">
        <v>1060</v>
      </c>
      <c r="E308" s="18" t="s">
        <v>319</v>
      </c>
      <c r="F308" s="22">
        <v>40070</v>
      </c>
      <c r="G308" s="19">
        <v>9999</v>
      </c>
      <c r="H308" s="33" t="s">
        <v>1196</v>
      </c>
      <c r="I308" s="18" t="s">
        <v>1193</v>
      </c>
    </row>
    <row r="309" spans="2:9" ht="27">
      <c r="B309" s="17" t="s">
        <v>1061</v>
      </c>
      <c r="C309" s="15"/>
      <c r="D309" s="16" t="s">
        <v>1062</v>
      </c>
      <c r="E309" s="18" t="s">
        <v>319</v>
      </c>
      <c r="F309" s="22">
        <v>39844</v>
      </c>
      <c r="G309" s="19">
        <v>14598.89</v>
      </c>
      <c r="H309" s="33" t="s">
        <v>1196</v>
      </c>
      <c r="I309" s="18" t="s">
        <v>1193</v>
      </c>
    </row>
    <row r="310" spans="2:9" ht="27">
      <c r="B310" s="17" t="s">
        <v>1063</v>
      </c>
      <c r="C310" s="15"/>
      <c r="D310" s="16" t="s">
        <v>941</v>
      </c>
      <c r="E310" s="18" t="s">
        <v>319</v>
      </c>
      <c r="F310" s="22">
        <v>40155</v>
      </c>
      <c r="G310" s="19">
        <v>11149</v>
      </c>
      <c r="H310" s="33" t="s">
        <v>1196</v>
      </c>
      <c r="I310" s="18" t="s">
        <v>1193</v>
      </c>
    </row>
    <row r="311" spans="2:9" ht="17.25">
      <c r="B311" s="17" t="s">
        <v>1016</v>
      </c>
      <c r="C311" s="15"/>
      <c r="D311" s="16" t="s">
        <v>1064</v>
      </c>
      <c r="E311" s="18" t="s">
        <v>319</v>
      </c>
      <c r="F311" s="22">
        <v>40158</v>
      </c>
      <c r="G311" s="19">
        <v>1999</v>
      </c>
      <c r="H311" s="33" t="s">
        <v>1196</v>
      </c>
      <c r="I311" s="18" t="s">
        <v>1193</v>
      </c>
    </row>
    <row r="312" spans="2:9" ht="17.25">
      <c r="B312" s="17" t="s">
        <v>1065</v>
      </c>
      <c r="C312" s="15"/>
      <c r="D312" s="16" t="s">
        <v>1066</v>
      </c>
      <c r="E312" s="18" t="s">
        <v>319</v>
      </c>
      <c r="F312" s="22">
        <v>40023</v>
      </c>
      <c r="G312" s="19">
        <v>2120</v>
      </c>
      <c r="H312" s="33" t="s">
        <v>1196</v>
      </c>
      <c r="I312" s="18" t="s">
        <v>1193</v>
      </c>
    </row>
    <row r="313" spans="2:9" ht="17.25">
      <c r="B313" s="17" t="s">
        <v>1067</v>
      </c>
      <c r="C313" s="15"/>
      <c r="D313" s="16" t="s">
        <v>1068</v>
      </c>
      <c r="E313" s="18" t="s">
        <v>319</v>
      </c>
      <c r="F313" s="22">
        <v>40043</v>
      </c>
      <c r="G313" s="19">
        <v>977.5</v>
      </c>
      <c r="H313" s="33" t="s">
        <v>1196</v>
      </c>
      <c r="I313" s="18" t="s">
        <v>1193</v>
      </c>
    </row>
    <row r="314" spans="2:9" ht="17.25">
      <c r="B314" s="17" t="s">
        <v>1069</v>
      </c>
      <c r="C314" s="15"/>
      <c r="D314" s="16" t="s">
        <v>1070</v>
      </c>
      <c r="E314" s="18" t="s">
        <v>319</v>
      </c>
      <c r="F314" s="22">
        <v>40391</v>
      </c>
      <c r="G314" s="19">
        <v>1600</v>
      </c>
      <c r="H314" s="33" t="s">
        <v>1196</v>
      </c>
      <c r="I314" s="18" t="s">
        <v>1193</v>
      </c>
    </row>
    <row r="315" spans="2:9" ht="17.25">
      <c r="B315" s="17" t="s">
        <v>1071</v>
      </c>
      <c r="C315" s="15"/>
      <c r="D315" s="16" t="s">
        <v>1072</v>
      </c>
      <c r="E315" s="18" t="s">
        <v>319</v>
      </c>
      <c r="F315" s="22">
        <v>40598</v>
      </c>
      <c r="G315" s="19">
        <v>39932</v>
      </c>
      <c r="H315" s="33" t="s">
        <v>1196</v>
      </c>
      <c r="I315" s="18" t="s">
        <v>1193</v>
      </c>
    </row>
    <row r="316" spans="2:9" ht="27">
      <c r="B316" s="27" t="s">
        <v>1073</v>
      </c>
      <c r="C316" s="28"/>
      <c r="D316" s="29" t="s">
        <v>1074</v>
      </c>
      <c r="E316" s="30" t="s">
        <v>319</v>
      </c>
      <c r="F316" s="32">
        <v>40577</v>
      </c>
      <c r="G316" s="31">
        <v>1499</v>
      </c>
      <c r="H316" s="34" t="s">
        <v>1196</v>
      </c>
      <c r="I316" s="30" t="s">
        <v>1193</v>
      </c>
    </row>
    <row r="317" spans="2:10" ht="13.5">
      <c r="B317" s="23"/>
      <c r="C317" s="24"/>
      <c r="D317" s="24"/>
      <c r="E317" s="23" t="s">
        <v>691</v>
      </c>
      <c r="F317" s="25"/>
      <c r="G317" s="366">
        <f>SUM(G299:G316)</f>
        <v>95873.39</v>
      </c>
      <c r="H317" s="43"/>
      <c r="I317" s="96"/>
      <c r="J317" s="35">
        <f>G317</f>
        <v>95873.39</v>
      </c>
    </row>
    <row r="318" spans="2:9" ht="13.5">
      <c r="B318" s="23"/>
      <c r="C318" s="24"/>
      <c r="D318" s="24"/>
      <c r="E318" s="23"/>
      <c r="F318" s="23"/>
      <c r="G318" s="26"/>
      <c r="H318" s="26"/>
      <c r="I318" s="23"/>
    </row>
    <row r="319" spans="2:9" ht="13.5">
      <c r="B319" s="23"/>
      <c r="C319" s="24"/>
      <c r="D319" s="24"/>
      <c r="E319" s="23"/>
      <c r="F319" s="23"/>
      <c r="G319" s="26"/>
      <c r="H319" s="26"/>
      <c r="I319" s="23"/>
    </row>
    <row r="320" spans="2:9" ht="12.75">
      <c r="B320" s="44" t="s">
        <v>1627</v>
      </c>
      <c r="C320" s="44"/>
      <c r="D320" s="49" t="s">
        <v>6</v>
      </c>
      <c r="E320" s="49" t="s">
        <v>1644</v>
      </c>
      <c r="F320" s="44"/>
      <c r="G320" s="44" t="s">
        <v>1467</v>
      </c>
      <c r="H320" s="44"/>
      <c r="I320" s="44"/>
    </row>
    <row r="321" spans="2:9" ht="12.75">
      <c r="B321" s="44"/>
      <c r="C321" s="44"/>
      <c r="D321" s="44"/>
      <c r="F321" s="44"/>
      <c r="G321" s="44"/>
      <c r="H321" s="44"/>
      <c r="I321" s="44"/>
    </row>
    <row r="322" ht="12.75">
      <c r="E322" s="44"/>
    </row>
    <row r="323" spans="2:7" ht="12.75">
      <c r="B323" s="21"/>
      <c r="D323" s="21"/>
      <c r="F323" s="44"/>
      <c r="G323" s="21"/>
    </row>
    <row r="324" spans="2:9" ht="12.75">
      <c r="B324" s="44" t="s">
        <v>1671</v>
      </c>
      <c r="C324" s="44"/>
      <c r="D324" s="44" t="s">
        <v>1399</v>
      </c>
      <c r="E324" s="44" t="s">
        <v>1775</v>
      </c>
      <c r="F324" s="44"/>
      <c r="G324" s="44" t="s">
        <v>1401</v>
      </c>
      <c r="H324" s="44"/>
      <c r="I324" s="44"/>
    </row>
    <row r="325" spans="2:7" ht="12.75">
      <c r="B325" s="21"/>
      <c r="D325" s="21"/>
      <c r="E325" s="21"/>
      <c r="G325" s="21"/>
    </row>
    <row r="326" spans="2:3" ht="15.75">
      <c r="B326" s="2" t="s">
        <v>45</v>
      </c>
      <c r="C326" s="2"/>
    </row>
    <row r="327" spans="2:9" ht="15.75">
      <c r="B327" s="2" t="s">
        <v>10</v>
      </c>
      <c r="C327" s="2"/>
      <c r="I327" t="s">
        <v>1884</v>
      </c>
    </row>
    <row r="328" spans="2:3" ht="15.75">
      <c r="B328" s="2" t="s">
        <v>1883</v>
      </c>
      <c r="C328" s="2"/>
    </row>
    <row r="329" spans="2:9" ht="15.75">
      <c r="B329" s="2" t="s">
        <v>24</v>
      </c>
      <c r="C329" s="2"/>
      <c r="D329" s="4"/>
      <c r="E329" s="4"/>
      <c r="F329" s="4"/>
      <c r="G329" s="4"/>
      <c r="H329" s="4"/>
      <c r="I329" s="4"/>
    </row>
    <row r="331" spans="2:9" ht="25.5">
      <c r="B331" s="9" t="s">
        <v>19</v>
      </c>
      <c r="C331" s="9" t="s">
        <v>9</v>
      </c>
      <c r="D331" s="9" t="s">
        <v>12</v>
      </c>
      <c r="E331" s="9" t="s">
        <v>22</v>
      </c>
      <c r="F331" s="9" t="s">
        <v>13</v>
      </c>
      <c r="G331" s="9" t="s">
        <v>3</v>
      </c>
      <c r="H331" s="9" t="s">
        <v>4</v>
      </c>
      <c r="I331" s="9" t="s">
        <v>11</v>
      </c>
    </row>
    <row r="332" spans="2:9" ht="12.75">
      <c r="B332" s="7"/>
      <c r="C332" s="7"/>
      <c r="D332" s="7"/>
      <c r="E332" s="7"/>
      <c r="F332" s="7"/>
      <c r="G332" s="7"/>
      <c r="H332" s="7"/>
      <c r="I332" s="7"/>
    </row>
    <row r="333" spans="2:9" ht="27">
      <c r="B333" s="17"/>
      <c r="C333" s="15"/>
      <c r="D333" s="16" t="s">
        <v>1075</v>
      </c>
      <c r="E333" s="18" t="s">
        <v>738</v>
      </c>
      <c r="F333" s="22">
        <v>41275</v>
      </c>
      <c r="G333" s="19">
        <v>2900</v>
      </c>
      <c r="H333" s="33" t="s">
        <v>1196</v>
      </c>
      <c r="I333" s="18" t="s">
        <v>1195</v>
      </c>
    </row>
    <row r="334" spans="2:9" ht="17.25">
      <c r="B334" s="17"/>
      <c r="C334" s="15"/>
      <c r="D334" s="16" t="s">
        <v>1076</v>
      </c>
      <c r="E334" s="18" t="s">
        <v>738</v>
      </c>
      <c r="F334" s="22">
        <v>41456</v>
      </c>
      <c r="G334" s="19">
        <v>3426.57</v>
      </c>
      <c r="H334" s="33" t="s">
        <v>1196</v>
      </c>
      <c r="I334" s="18" t="s">
        <v>1195</v>
      </c>
    </row>
    <row r="335" spans="2:9" ht="27">
      <c r="B335" s="17"/>
      <c r="C335" s="15"/>
      <c r="D335" s="16" t="s">
        <v>1077</v>
      </c>
      <c r="E335" s="18" t="s">
        <v>319</v>
      </c>
      <c r="F335" s="22">
        <v>40969</v>
      </c>
      <c r="G335" s="19">
        <v>17052</v>
      </c>
      <c r="H335" s="33" t="s">
        <v>1196</v>
      </c>
      <c r="I335" s="18" t="s">
        <v>1193</v>
      </c>
    </row>
    <row r="336" spans="2:9" ht="27">
      <c r="B336" s="17"/>
      <c r="C336" s="15"/>
      <c r="D336" s="16" t="s">
        <v>1078</v>
      </c>
      <c r="E336" s="18" t="s">
        <v>319</v>
      </c>
      <c r="F336" s="22">
        <v>40969</v>
      </c>
      <c r="G336" s="19">
        <v>9048</v>
      </c>
      <c r="H336" s="33" t="s">
        <v>1196</v>
      </c>
      <c r="I336" s="18" t="s">
        <v>1193</v>
      </c>
    </row>
    <row r="337" spans="2:9" ht="27">
      <c r="B337" s="17"/>
      <c r="C337" s="15"/>
      <c r="D337" s="16" t="s">
        <v>1079</v>
      </c>
      <c r="E337" s="18" t="s">
        <v>319</v>
      </c>
      <c r="F337" s="22">
        <v>41030</v>
      </c>
      <c r="G337" s="19">
        <v>4917.24</v>
      </c>
      <c r="H337" s="33" t="s">
        <v>1196</v>
      </c>
      <c r="I337" s="18" t="s">
        <v>1193</v>
      </c>
    </row>
    <row r="338" spans="2:9" ht="27">
      <c r="B338" s="17"/>
      <c r="C338" s="15"/>
      <c r="D338" s="16" t="s">
        <v>1080</v>
      </c>
      <c r="E338" s="18" t="s">
        <v>319</v>
      </c>
      <c r="F338" s="22">
        <v>41030</v>
      </c>
      <c r="G338" s="19">
        <v>8360.12</v>
      </c>
      <c r="H338" s="33" t="s">
        <v>1196</v>
      </c>
      <c r="I338" s="18" t="s">
        <v>1193</v>
      </c>
    </row>
    <row r="339" spans="2:9" ht="27">
      <c r="B339" s="17"/>
      <c r="C339" s="15"/>
      <c r="D339" s="16" t="s">
        <v>1081</v>
      </c>
      <c r="E339" s="18" t="s">
        <v>319</v>
      </c>
      <c r="F339" s="22">
        <v>41183</v>
      </c>
      <c r="G339" s="19">
        <v>5254.8</v>
      </c>
      <c r="H339" s="33" t="s">
        <v>1196</v>
      </c>
      <c r="I339" s="18" t="s">
        <v>1193</v>
      </c>
    </row>
    <row r="340" spans="2:9" ht="17.25">
      <c r="B340" s="17"/>
      <c r="C340" s="15"/>
      <c r="D340" s="16" t="s">
        <v>1082</v>
      </c>
      <c r="E340" s="18" t="s">
        <v>319</v>
      </c>
      <c r="F340" s="22">
        <v>41183</v>
      </c>
      <c r="G340" s="19">
        <v>11716</v>
      </c>
      <c r="H340" s="33" t="s">
        <v>1196</v>
      </c>
      <c r="I340" s="18" t="s">
        <v>1193</v>
      </c>
    </row>
    <row r="341" spans="2:9" ht="25.5">
      <c r="B341" s="17" t="s">
        <v>1083</v>
      </c>
      <c r="C341" s="15"/>
      <c r="D341" s="16" t="s">
        <v>1084</v>
      </c>
      <c r="E341" s="18" t="s">
        <v>401</v>
      </c>
      <c r="F341" s="22" t="s">
        <v>48</v>
      </c>
      <c r="G341" s="19">
        <v>100</v>
      </c>
      <c r="H341" s="33" t="s">
        <v>1196</v>
      </c>
      <c r="I341" s="18" t="s">
        <v>1193</v>
      </c>
    </row>
    <row r="342" spans="2:9" ht="17.25">
      <c r="B342" s="17" t="s">
        <v>1085</v>
      </c>
      <c r="C342" s="15"/>
      <c r="D342" s="16" t="s">
        <v>1086</v>
      </c>
      <c r="E342" s="18" t="s">
        <v>401</v>
      </c>
      <c r="F342" s="22" t="s">
        <v>1087</v>
      </c>
      <c r="G342" s="19">
        <v>130</v>
      </c>
      <c r="H342" s="33" t="s">
        <v>1196</v>
      </c>
      <c r="I342" s="18" t="s">
        <v>1193</v>
      </c>
    </row>
    <row r="343" spans="2:9" ht="27">
      <c r="B343" s="17" t="s">
        <v>1088</v>
      </c>
      <c r="C343" s="15"/>
      <c r="D343" s="16" t="s">
        <v>1089</v>
      </c>
      <c r="E343" s="18" t="s">
        <v>469</v>
      </c>
      <c r="F343" s="22">
        <v>39872</v>
      </c>
      <c r="G343" s="19">
        <v>3749</v>
      </c>
      <c r="H343" s="33" t="s">
        <v>1196</v>
      </c>
      <c r="I343" s="18" t="s">
        <v>1193</v>
      </c>
    </row>
    <row r="344" spans="2:9" ht="27">
      <c r="B344" s="17"/>
      <c r="C344" s="15"/>
      <c r="D344" s="16" t="s">
        <v>1090</v>
      </c>
      <c r="E344" s="18" t="s">
        <v>469</v>
      </c>
      <c r="F344" s="22">
        <v>40969</v>
      </c>
      <c r="G344" s="19">
        <v>5568</v>
      </c>
      <c r="H344" s="33" t="s">
        <v>1196</v>
      </c>
      <c r="I344" s="18" t="s">
        <v>1193</v>
      </c>
    </row>
    <row r="345" spans="2:9" ht="17.25">
      <c r="B345" s="17"/>
      <c r="C345" s="15"/>
      <c r="D345" s="16" t="s">
        <v>1091</v>
      </c>
      <c r="E345" s="18" t="s">
        <v>469</v>
      </c>
      <c r="F345" s="22">
        <v>40969</v>
      </c>
      <c r="G345" s="19">
        <v>14384</v>
      </c>
      <c r="H345" s="33" t="s">
        <v>1196</v>
      </c>
      <c r="I345" s="18" t="s">
        <v>1193</v>
      </c>
    </row>
    <row r="346" spans="2:9" ht="17.25">
      <c r="B346" s="17"/>
      <c r="C346" s="15"/>
      <c r="D346" s="16" t="s">
        <v>1092</v>
      </c>
      <c r="E346" s="18" t="s">
        <v>469</v>
      </c>
      <c r="F346" s="22">
        <v>40969</v>
      </c>
      <c r="G346" s="19">
        <v>10788</v>
      </c>
      <c r="H346" s="33" t="s">
        <v>1196</v>
      </c>
      <c r="I346" s="18" t="s">
        <v>1193</v>
      </c>
    </row>
    <row r="347" spans="2:9" ht="17.25">
      <c r="B347" s="17"/>
      <c r="C347" s="15"/>
      <c r="D347" s="16" t="s">
        <v>1093</v>
      </c>
      <c r="E347" s="18" t="s">
        <v>469</v>
      </c>
      <c r="F347" s="22">
        <v>40969</v>
      </c>
      <c r="G347" s="19">
        <v>6728</v>
      </c>
      <c r="H347" s="33" t="s">
        <v>1196</v>
      </c>
      <c r="I347" s="18" t="s">
        <v>1193</v>
      </c>
    </row>
    <row r="348" spans="2:9" ht="17.25">
      <c r="B348" s="17"/>
      <c r="C348" s="15"/>
      <c r="D348" s="16" t="s">
        <v>1094</v>
      </c>
      <c r="E348" s="18" t="s">
        <v>469</v>
      </c>
      <c r="F348" s="22">
        <v>40969</v>
      </c>
      <c r="G348" s="19">
        <v>6728</v>
      </c>
      <c r="H348" s="33" t="s">
        <v>1196</v>
      </c>
      <c r="I348" s="18" t="s">
        <v>1193</v>
      </c>
    </row>
    <row r="349" spans="2:9" ht="17.25">
      <c r="B349" s="17"/>
      <c r="C349" s="15"/>
      <c r="D349" s="16" t="s">
        <v>1095</v>
      </c>
      <c r="E349" s="18" t="s">
        <v>469</v>
      </c>
      <c r="F349" s="22">
        <v>41061</v>
      </c>
      <c r="G349" s="19">
        <v>2668</v>
      </c>
      <c r="H349" s="33" t="s">
        <v>1196</v>
      </c>
      <c r="I349" s="18" t="s">
        <v>1193</v>
      </c>
    </row>
    <row r="350" spans="2:9" ht="17.25">
      <c r="B350" s="27"/>
      <c r="C350" s="28"/>
      <c r="D350" s="29" t="s">
        <v>1096</v>
      </c>
      <c r="E350" s="30" t="s">
        <v>469</v>
      </c>
      <c r="F350" s="32">
        <v>41214</v>
      </c>
      <c r="G350" s="31">
        <v>11484</v>
      </c>
      <c r="H350" s="34" t="s">
        <v>1196</v>
      </c>
      <c r="I350" s="30" t="s">
        <v>1193</v>
      </c>
    </row>
    <row r="351" spans="2:10" ht="13.5">
      <c r="B351" s="23"/>
      <c r="C351" s="24"/>
      <c r="D351" s="24"/>
      <c r="E351" s="23" t="s">
        <v>691</v>
      </c>
      <c r="F351" s="25"/>
      <c r="G351" s="366">
        <f>SUM(G333:G350)</f>
        <v>125001.73000000001</v>
      </c>
      <c r="H351" s="43"/>
      <c r="I351" s="96"/>
      <c r="J351" s="35">
        <f>G351</f>
        <v>125001.73000000001</v>
      </c>
    </row>
    <row r="352" spans="2:9" ht="13.5">
      <c r="B352" s="23"/>
      <c r="C352" s="24"/>
      <c r="D352" s="24"/>
      <c r="E352" s="23"/>
      <c r="F352" s="25"/>
      <c r="G352" s="26"/>
      <c r="H352" s="43"/>
      <c r="I352" s="23"/>
    </row>
    <row r="353" spans="2:9" ht="12.75">
      <c r="B353" s="44" t="s">
        <v>1627</v>
      </c>
      <c r="C353" s="44"/>
      <c r="D353" s="49" t="s">
        <v>6</v>
      </c>
      <c r="E353" s="49" t="s">
        <v>1644</v>
      </c>
      <c r="F353" s="44"/>
      <c r="G353" s="44" t="s">
        <v>1467</v>
      </c>
      <c r="H353" s="44"/>
      <c r="I353" s="44"/>
    </row>
    <row r="354" ht="12.75">
      <c r="F354" s="44"/>
    </row>
    <row r="355" spans="2:9" ht="12.75">
      <c r="B355" s="44"/>
      <c r="C355" s="44"/>
      <c r="D355" s="44"/>
      <c r="E355" s="44"/>
      <c r="G355" s="44"/>
      <c r="H355" s="44"/>
      <c r="I355" s="44"/>
    </row>
    <row r="356" ht="12.75">
      <c r="F356" s="44"/>
    </row>
    <row r="357" spans="2:9" ht="12.75">
      <c r="B357" s="44" t="s">
        <v>1671</v>
      </c>
      <c r="C357" s="44"/>
      <c r="D357" s="44" t="s">
        <v>1399</v>
      </c>
      <c r="E357" s="44" t="s">
        <v>1775</v>
      </c>
      <c r="F357" s="44"/>
      <c r="G357" s="44" t="s">
        <v>1401</v>
      </c>
      <c r="H357" s="44"/>
      <c r="I357" s="44"/>
    </row>
    <row r="358" spans="2:3" ht="15.75">
      <c r="B358" s="2" t="s">
        <v>45</v>
      </c>
      <c r="C358" s="2"/>
    </row>
    <row r="359" spans="2:9" ht="15.75">
      <c r="B359" s="2" t="s">
        <v>10</v>
      </c>
      <c r="C359" s="2"/>
      <c r="I359" t="s">
        <v>1884</v>
      </c>
    </row>
    <row r="360" spans="2:3" ht="15.75">
      <c r="B360" s="2" t="s">
        <v>1883</v>
      </c>
      <c r="C360" s="2"/>
    </row>
    <row r="361" spans="2:9" ht="15.75">
      <c r="B361" s="2" t="s">
        <v>24</v>
      </c>
      <c r="C361" s="2"/>
      <c r="D361" s="4"/>
      <c r="E361" s="4"/>
      <c r="F361" s="4"/>
      <c r="G361" s="4"/>
      <c r="H361" s="4"/>
      <c r="I361" s="4"/>
    </row>
    <row r="363" spans="2:9" ht="25.5">
      <c r="B363" s="9" t="s">
        <v>19</v>
      </c>
      <c r="C363" s="9" t="s">
        <v>9</v>
      </c>
      <c r="D363" s="9" t="s">
        <v>12</v>
      </c>
      <c r="E363" s="9" t="s">
        <v>22</v>
      </c>
      <c r="F363" s="9" t="s">
        <v>13</v>
      </c>
      <c r="G363" s="9" t="s">
        <v>3</v>
      </c>
      <c r="H363" s="9" t="s">
        <v>4</v>
      </c>
      <c r="I363" s="9" t="s">
        <v>11</v>
      </c>
    </row>
    <row r="364" spans="2:9" ht="12.75">
      <c r="B364" s="7"/>
      <c r="C364" s="7"/>
      <c r="D364" s="7"/>
      <c r="E364" s="7"/>
      <c r="F364" s="7"/>
      <c r="G364" s="7"/>
      <c r="H364" s="7"/>
      <c r="I364" s="7"/>
    </row>
    <row r="365" spans="2:9" ht="27">
      <c r="B365" s="17"/>
      <c r="C365" s="15"/>
      <c r="D365" s="16" t="s">
        <v>1097</v>
      </c>
      <c r="E365" s="18" t="s">
        <v>469</v>
      </c>
      <c r="F365" s="22">
        <v>41214</v>
      </c>
      <c r="G365" s="19">
        <v>1392</v>
      </c>
      <c r="H365" s="33" t="s">
        <v>1196</v>
      </c>
      <c r="I365" s="18" t="s">
        <v>1193</v>
      </c>
    </row>
    <row r="366" spans="2:9" ht="27">
      <c r="B366" s="17"/>
      <c r="C366" s="15"/>
      <c r="D366" s="16" t="s">
        <v>1098</v>
      </c>
      <c r="E366" s="18" t="s">
        <v>469</v>
      </c>
      <c r="F366" s="22">
        <v>41214</v>
      </c>
      <c r="G366" s="19">
        <v>11484</v>
      </c>
      <c r="H366" s="33" t="s">
        <v>1196</v>
      </c>
      <c r="I366" s="18" t="s">
        <v>1193</v>
      </c>
    </row>
    <row r="367" spans="2:9" ht="27">
      <c r="B367" s="17"/>
      <c r="C367" s="15"/>
      <c r="D367" s="16" t="s">
        <v>1099</v>
      </c>
      <c r="E367" s="18" t="s">
        <v>469</v>
      </c>
      <c r="F367" s="22">
        <v>41214</v>
      </c>
      <c r="G367" s="19">
        <v>9512</v>
      </c>
      <c r="H367" s="33" t="s">
        <v>1196</v>
      </c>
      <c r="I367" s="18" t="s">
        <v>1193</v>
      </c>
    </row>
    <row r="368" spans="2:9" ht="27">
      <c r="B368" s="17"/>
      <c r="C368" s="15"/>
      <c r="D368" s="16" t="s">
        <v>1100</v>
      </c>
      <c r="E368" s="18" t="s">
        <v>469</v>
      </c>
      <c r="F368" s="22">
        <v>41306</v>
      </c>
      <c r="G368" s="19">
        <v>3248</v>
      </c>
      <c r="H368" s="33" t="s">
        <v>1196</v>
      </c>
      <c r="I368" s="18" t="s">
        <v>1193</v>
      </c>
    </row>
    <row r="369" spans="2:9" ht="17.25">
      <c r="B369" s="17"/>
      <c r="C369" s="15"/>
      <c r="D369" s="16" t="s">
        <v>1096</v>
      </c>
      <c r="E369" s="18" t="s">
        <v>469</v>
      </c>
      <c r="F369" s="22">
        <v>41426</v>
      </c>
      <c r="G369" s="19">
        <v>10500</v>
      </c>
      <c r="H369" s="33" t="s">
        <v>1196</v>
      </c>
      <c r="I369" s="18" t="s">
        <v>1195</v>
      </c>
    </row>
    <row r="370" spans="2:9" ht="40.5">
      <c r="B370" s="17" t="s">
        <v>1101</v>
      </c>
      <c r="C370" s="15"/>
      <c r="D370" s="16" t="s">
        <v>1102</v>
      </c>
      <c r="E370" s="18" t="s">
        <v>469</v>
      </c>
      <c r="F370" s="22"/>
      <c r="G370" s="19">
        <v>35560</v>
      </c>
      <c r="H370" s="33" t="s">
        <v>1196</v>
      </c>
      <c r="I370" s="18" t="s">
        <v>1193</v>
      </c>
    </row>
    <row r="371" spans="2:9" ht="94.5">
      <c r="B371" s="17" t="s">
        <v>1103</v>
      </c>
      <c r="C371" s="15"/>
      <c r="D371" s="16" t="s">
        <v>1104</v>
      </c>
      <c r="E371" s="18" t="s">
        <v>469</v>
      </c>
      <c r="F371" s="22">
        <v>40002</v>
      </c>
      <c r="G371" s="19">
        <v>11999</v>
      </c>
      <c r="H371" s="33" t="s">
        <v>1196</v>
      </c>
      <c r="I371" s="18" t="s">
        <v>1193</v>
      </c>
    </row>
    <row r="372" spans="2:9" ht="17.25">
      <c r="B372" s="17" t="s">
        <v>1105</v>
      </c>
      <c r="C372" s="15"/>
      <c r="D372" s="16" t="s">
        <v>1106</v>
      </c>
      <c r="E372" s="18" t="s">
        <v>1107</v>
      </c>
      <c r="F372" s="22" t="s">
        <v>48</v>
      </c>
      <c r="G372" s="19">
        <v>250</v>
      </c>
      <c r="H372" s="33" t="s">
        <v>1196</v>
      </c>
      <c r="I372" s="18" t="s">
        <v>1193</v>
      </c>
    </row>
    <row r="373" spans="2:9" ht="27">
      <c r="B373" s="17" t="s">
        <v>1108</v>
      </c>
      <c r="C373" s="15"/>
      <c r="D373" s="16" t="s">
        <v>1109</v>
      </c>
      <c r="E373" s="18" t="s">
        <v>643</v>
      </c>
      <c r="F373" s="22" t="s">
        <v>48</v>
      </c>
      <c r="G373" s="19">
        <v>100</v>
      </c>
      <c r="H373" s="33" t="s">
        <v>1196</v>
      </c>
      <c r="I373" s="18" t="s">
        <v>1193</v>
      </c>
    </row>
    <row r="374" spans="2:9" ht="27">
      <c r="B374" s="17" t="s">
        <v>1110</v>
      </c>
      <c r="C374" s="15"/>
      <c r="D374" s="16" t="s">
        <v>1111</v>
      </c>
      <c r="E374" s="18" t="s">
        <v>643</v>
      </c>
      <c r="F374" s="22" t="s">
        <v>48</v>
      </c>
      <c r="G374" s="19">
        <v>4000</v>
      </c>
      <c r="H374" s="33" t="s">
        <v>1196</v>
      </c>
      <c r="I374" s="18" t="s">
        <v>1193</v>
      </c>
    </row>
    <row r="375" spans="2:9" ht="27">
      <c r="B375" s="27" t="s">
        <v>1112</v>
      </c>
      <c r="C375" s="28"/>
      <c r="D375" s="29" t="s">
        <v>1113</v>
      </c>
      <c r="E375" s="30" t="s">
        <v>643</v>
      </c>
      <c r="F375" s="32" t="s">
        <v>48</v>
      </c>
      <c r="G375" s="31">
        <v>3890</v>
      </c>
      <c r="H375" s="34" t="s">
        <v>1196</v>
      </c>
      <c r="I375" s="30" t="s">
        <v>1193</v>
      </c>
    </row>
    <row r="376" spans="2:10" ht="13.5">
      <c r="B376" s="23"/>
      <c r="C376" s="24"/>
      <c r="D376" s="24"/>
      <c r="E376" s="23" t="s">
        <v>691</v>
      </c>
      <c r="F376" s="25"/>
      <c r="G376" s="366">
        <f>SUM(G358:G375)</f>
        <v>91935</v>
      </c>
      <c r="H376" s="43"/>
      <c r="I376" s="96"/>
      <c r="J376" s="35">
        <f>G376</f>
        <v>91935</v>
      </c>
    </row>
    <row r="377" spans="2:9" ht="13.5">
      <c r="B377" s="23"/>
      <c r="C377" s="24"/>
      <c r="D377" s="24"/>
      <c r="E377" s="23"/>
      <c r="F377" s="23"/>
      <c r="G377" s="26"/>
      <c r="H377" s="26"/>
      <c r="I377" s="23"/>
    </row>
    <row r="378" spans="2:9" ht="12.75">
      <c r="B378" s="44" t="s">
        <v>1627</v>
      </c>
      <c r="C378" s="44"/>
      <c r="D378" s="49" t="s">
        <v>6</v>
      </c>
      <c r="E378" s="49" t="s">
        <v>1644</v>
      </c>
      <c r="F378" s="44"/>
      <c r="G378" s="44" t="s">
        <v>1467</v>
      </c>
      <c r="H378" s="44"/>
      <c r="I378" s="44"/>
    </row>
    <row r="379" spans="2:9" ht="13.5">
      <c r="B379" s="23"/>
      <c r="C379" s="24"/>
      <c r="D379" s="24"/>
      <c r="F379" s="44"/>
      <c r="G379" s="26"/>
      <c r="H379" s="26"/>
      <c r="I379" s="23"/>
    </row>
    <row r="380" ht="12.75">
      <c r="E380" s="44"/>
    </row>
    <row r="381" spans="2:9" ht="12.75">
      <c r="B381" s="44"/>
      <c r="C381" s="44"/>
      <c r="D381" s="44"/>
      <c r="F381" s="44"/>
      <c r="G381" s="44"/>
      <c r="H381" s="44"/>
      <c r="I381" s="44"/>
    </row>
    <row r="382" spans="2:9" ht="12.75">
      <c r="B382" s="44" t="s">
        <v>1671</v>
      </c>
      <c r="C382" s="44"/>
      <c r="D382" s="44" t="s">
        <v>1399</v>
      </c>
      <c r="E382" s="44" t="s">
        <v>1775</v>
      </c>
      <c r="F382" s="44"/>
      <c r="G382" s="44" t="s">
        <v>1401</v>
      </c>
      <c r="H382" s="44"/>
      <c r="I382" s="44"/>
    </row>
    <row r="383" spans="2:7" ht="12.75">
      <c r="B383" s="21"/>
      <c r="D383" s="21"/>
      <c r="E383" s="21"/>
      <c r="G383" s="21"/>
    </row>
    <row r="384" spans="2:9" ht="13.5">
      <c r="B384" s="23"/>
      <c r="C384" s="24"/>
      <c r="D384" s="24"/>
      <c r="E384" s="23"/>
      <c r="F384" s="23"/>
      <c r="G384" s="26"/>
      <c r="H384" s="26"/>
      <c r="I384" s="23"/>
    </row>
    <row r="385" spans="2:3" ht="15.75">
      <c r="B385" s="2" t="s">
        <v>45</v>
      </c>
      <c r="C385" s="2"/>
    </row>
    <row r="386" spans="2:9" ht="15.75">
      <c r="B386" s="2" t="s">
        <v>10</v>
      </c>
      <c r="C386" s="2"/>
      <c r="I386" t="s">
        <v>1884</v>
      </c>
    </row>
    <row r="387" spans="2:3" ht="15.75">
      <c r="B387" s="2" t="s">
        <v>1883</v>
      </c>
      <c r="C387" s="2"/>
    </row>
    <row r="388" spans="2:9" ht="15.75">
      <c r="B388" s="2" t="s">
        <v>24</v>
      </c>
      <c r="C388" s="2"/>
      <c r="D388" s="4"/>
      <c r="E388" s="4"/>
      <c r="F388" s="4"/>
      <c r="G388" s="4"/>
      <c r="H388" s="4"/>
      <c r="I388" s="4"/>
    </row>
    <row r="390" spans="2:9" ht="25.5">
      <c r="B390" s="9" t="s">
        <v>19</v>
      </c>
      <c r="C390" s="9" t="s">
        <v>9</v>
      </c>
      <c r="D390" s="9" t="s">
        <v>12</v>
      </c>
      <c r="E390" s="9" t="s">
        <v>22</v>
      </c>
      <c r="F390" s="9" t="s">
        <v>13</v>
      </c>
      <c r="G390" s="9" t="s">
        <v>3</v>
      </c>
      <c r="H390" s="9" t="s">
        <v>4</v>
      </c>
      <c r="I390" s="9" t="s">
        <v>11</v>
      </c>
    </row>
    <row r="391" spans="2:9" ht="12.75">
      <c r="B391" s="7"/>
      <c r="C391" s="7"/>
      <c r="D391" s="7"/>
      <c r="E391" s="7"/>
      <c r="F391" s="7"/>
      <c r="G391" s="7"/>
      <c r="H391" s="7"/>
      <c r="I391" s="7"/>
    </row>
    <row r="392" spans="2:9" ht="40.5">
      <c r="B392" s="17" t="s">
        <v>1114</v>
      </c>
      <c r="C392" s="15"/>
      <c r="D392" s="16" t="s">
        <v>1115</v>
      </c>
      <c r="E392" s="18" t="s">
        <v>643</v>
      </c>
      <c r="F392" s="22">
        <v>39533</v>
      </c>
      <c r="G392" s="19">
        <v>5989.5</v>
      </c>
      <c r="H392" s="33" t="s">
        <v>1196</v>
      </c>
      <c r="I392" s="18" t="s">
        <v>1193</v>
      </c>
    </row>
    <row r="393" spans="2:9" ht="27">
      <c r="B393" s="17" t="s">
        <v>1116</v>
      </c>
      <c r="C393" s="15"/>
      <c r="D393" s="16" t="s">
        <v>1117</v>
      </c>
      <c r="E393" s="18" t="s">
        <v>670</v>
      </c>
      <c r="F393" s="22">
        <v>39872</v>
      </c>
      <c r="G393" s="19">
        <v>10399</v>
      </c>
      <c r="H393" s="33" t="s">
        <v>1196</v>
      </c>
      <c r="I393" s="18" t="s">
        <v>1193</v>
      </c>
    </row>
    <row r="394" spans="2:9" ht="27">
      <c r="B394" s="17" t="s">
        <v>1118</v>
      </c>
      <c r="C394" s="15"/>
      <c r="D394" s="16" t="s">
        <v>1119</v>
      </c>
      <c r="E394" s="18" t="s">
        <v>401</v>
      </c>
      <c r="F394" s="22">
        <v>39107</v>
      </c>
      <c r="G394" s="19">
        <v>13000</v>
      </c>
      <c r="H394" s="33" t="s">
        <v>1196</v>
      </c>
      <c r="I394" s="18" t="s">
        <v>1193</v>
      </c>
    </row>
    <row r="395" spans="2:9" ht="40.5">
      <c r="B395" s="17" t="s">
        <v>1120</v>
      </c>
      <c r="C395" s="15"/>
      <c r="D395" s="16" t="s">
        <v>1121</v>
      </c>
      <c r="E395" s="18" t="s">
        <v>401</v>
      </c>
      <c r="F395" s="22">
        <v>39107</v>
      </c>
      <c r="G395" s="19">
        <v>9500</v>
      </c>
      <c r="H395" s="33" t="s">
        <v>1196</v>
      </c>
      <c r="I395" s="18" t="s">
        <v>1193</v>
      </c>
    </row>
    <row r="396" spans="2:9" ht="27">
      <c r="B396" s="17" t="s">
        <v>1122</v>
      </c>
      <c r="C396" s="15"/>
      <c r="D396" s="16" t="s">
        <v>1123</v>
      </c>
      <c r="E396" s="18" t="s">
        <v>271</v>
      </c>
      <c r="F396" s="22" t="s">
        <v>48</v>
      </c>
      <c r="G396" s="19">
        <v>4100</v>
      </c>
      <c r="H396" s="33" t="s">
        <v>1196</v>
      </c>
      <c r="I396" s="18" t="s">
        <v>1193</v>
      </c>
    </row>
    <row r="397" spans="2:9" ht="40.5">
      <c r="B397" s="17" t="s">
        <v>1124</v>
      </c>
      <c r="C397" s="15"/>
      <c r="D397" s="16" t="s">
        <v>1125</v>
      </c>
      <c r="E397" s="18" t="s">
        <v>271</v>
      </c>
      <c r="F397" s="22" t="s">
        <v>48</v>
      </c>
      <c r="G397" s="19">
        <v>208.67</v>
      </c>
      <c r="H397" s="33" t="s">
        <v>1196</v>
      </c>
      <c r="I397" s="18" t="s">
        <v>1193</v>
      </c>
    </row>
    <row r="398" spans="2:9" ht="27">
      <c r="B398" s="17" t="s">
        <v>1126</v>
      </c>
      <c r="C398" s="15"/>
      <c r="D398" s="16" t="s">
        <v>1127</v>
      </c>
      <c r="E398" s="18" t="s">
        <v>271</v>
      </c>
      <c r="F398" s="22" t="s">
        <v>48</v>
      </c>
      <c r="G398" s="19">
        <v>12900</v>
      </c>
      <c r="H398" s="33" t="s">
        <v>1196</v>
      </c>
      <c r="I398" s="18" t="s">
        <v>1193</v>
      </c>
    </row>
    <row r="399" spans="2:9" ht="27">
      <c r="B399" s="17" t="s">
        <v>1128</v>
      </c>
      <c r="C399" s="15"/>
      <c r="D399" s="16" t="s">
        <v>1129</v>
      </c>
      <c r="E399" s="18" t="s">
        <v>271</v>
      </c>
      <c r="F399" s="22" t="s">
        <v>48</v>
      </c>
      <c r="G399" s="19">
        <v>900</v>
      </c>
      <c r="H399" s="33" t="s">
        <v>1196</v>
      </c>
      <c r="I399" s="18" t="s">
        <v>1193</v>
      </c>
    </row>
    <row r="400" spans="2:9" ht="27">
      <c r="B400" s="17" t="s">
        <v>1130</v>
      </c>
      <c r="C400" s="15"/>
      <c r="D400" s="16" t="s">
        <v>1131</v>
      </c>
      <c r="E400" s="18" t="s">
        <v>271</v>
      </c>
      <c r="F400" s="22">
        <v>39386</v>
      </c>
      <c r="G400" s="19">
        <v>1513</v>
      </c>
      <c r="H400" s="33" t="s">
        <v>1196</v>
      </c>
      <c r="I400" s="18" t="s">
        <v>1193</v>
      </c>
    </row>
    <row r="401" spans="2:9" ht="40.5">
      <c r="B401" s="17" t="s">
        <v>1132</v>
      </c>
      <c r="C401" s="15"/>
      <c r="D401" s="16" t="s">
        <v>1133</v>
      </c>
      <c r="E401" s="18" t="s">
        <v>271</v>
      </c>
      <c r="F401" s="22">
        <v>38961</v>
      </c>
      <c r="G401" s="19">
        <v>10000</v>
      </c>
      <c r="H401" s="33" t="s">
        <v>1196</v>
      </c>
      <c r="I401" s="18" t="s">
        <v>1193</v>
      </c>
    </row>
    <row r="402" spans="2:9" ht="27">
      <c r="B402" s="17"/>
      <c r="C402" s="15"/>
      <c r="D402" s="16" t="s">
        <v>1134</v>
      </c>
      <c r="E402" s="18" t="s">
        <v>674</v>
      </c>
      <c r="F402" s="22">
        <v>41183</v>
      </c>
      <c r="G402" s="19">
        <v>9396</v>
      </c>
      <c r="H402" s="33" t="s">
        <v>1196</v>
      </c>
      <c r="I402" s="18" t="s">
        <v>1193</v>
      </c>
    </row>
    <row r="403" spans="2:9" ht="27">
      <c r="B403" s="27"/>
      <c r="C403" s="28"/>
      <c r="D403" s="29" t="s">
        <v>1135</v>
      </c>
      <c r="E403" s="30" t="s">
        <v>674</v>
      </c>
      <c r="F403" s="32">
        <v>41214</v>
      </c>
      <c r="G403" s="31">
        <v>19500.01</v>
      </c>
      <c r="H403" s="34" t="s">
        <v>1196</v>
      </c>
      <c r="I403" s="30" t="s">
        <v>1193</v>
      </c>
    </row>
    <row r="404" spans="2:10" ht="13.5">
      <c r="B404" s="23"/>
      <c r="C404" s="24"/>
      <c r="D404" s="24"/>
      <c r="E404" s="23" t="s">
        <v>691</v>
      </c>
      <c r="F404" s="25"/>
      <c r="G404" s="366">
        <f>SUM(G386:G403)</f>
        <v>97406.18</v>
      </c>
      <c r="H404" s="43"/>
      <c r="I404" s="96"/>
      <c r="J404" s="35">
        <f>G404</f>
        <v>97406.18</v>
      </c>
    </row>
    <row r="405" spans="2:9" ht="13.5">
      <c r="B405" s="23"/>
      <c r="C405" s="24"/>
      <c r="D405" s="24"/>
      <c r="E405" s="23"/>
      <c r="F405" s="23"/>
      <c r="G405" s="26"/>
      <c r="H405" s="26"/>
      <c r="I405" s="23"/>
    </row>
    <row r="406" spans="2:9" ht="12.75">
      <c r="B406" s="44" t="s">
        <v>1627</v>
      </c>
      <c r="C406" s="44"/>
      <c r="D406" s="49" t="s">
        <v>6</v>
      </c>
      <c r="E406" s="49" t="s">
        <v>1644</v>
      </c>
      <c r="F406" s="44"/>
      <c r="G406" s="44" t="s">
        <v>1467</v>
      </c>
      <c r="H406" s="44"/>
      <c r="I406" s="44"/>
    </row>
    <row r="407" ht="12.75">
      <c r="F407" s="44"/>
    </row>
    <row r="408" spans="2:9" ht="12.75">
      <c r="B408" s="44"/>
      <c r="C408" s="44"/>
      <c r="D408" s="44"/>
      <c r="E408" s="44"/>
      <c r="G408" s="44"/>
      <c r="H408" s="44"/>
      <c r="I408" s="44"/>
    </row>
    <row r="409" ht="12.75">
      <c r="F409" s="44"/>
    </row>
    <row r="410" spans="2:9" ht="12.75">
      <c r="B410" s="44" t="s">
        <v>1671</v>
      </c>
      <c r="C410" s="44"/>
      <c r="D410" s="44" t="s">
        <v>1399</v>
      </c>
      <c r="E410" s="44" t="s">
        <v>1775</v>
      </c>
      <c r="F410" s="44"/>
      <c r="G410" s="44" t="s">
        <v>1401</v>
      </c>
      <c r="H410" s="44"/>
      <c r="I410" s="44"/>
    </row>
    <row r="411" spans="2:3" ht="15.75">
      <c r="B411" s="2" t="s">
        <v>45</v>
      </c>
      <c r="C411" s="2"/>
    </row>
    <row r="412" spans="2:9" ht="15.75">
      <c r="B412" s="2" t="s">
        <v>10</v>
      </c>
      <c r="C412" s="2"/>
      <c r="I412" t="s">
        <v>1884</v>
      </c>
    </row>
    <row r="413" spans="2:3" ht="15.75">
      <c r="B413" s="2" t="s">
        <v>1883</v>
      </c>
      <c r="C413" s="2"/>
    </row>
    <row r="414" spans="2:9" ht="15.75">
      <c r="B414" s="2" t="s">
        <v>24</v>
      </c>
      <c r="C414" s="2"/>
      <c r="D414" s="4"/>
      <c r="E414" s="4"/>
      <c r="F414" s="4"/>
      <c r="G414" s="4"/>
      <c r="H414" s="4"/>
      <c r="I414" s="4"/>
    </row>
    <row r="416" spans="2:9" ht="25.5">
      <c r="B416" s="9" t="s">
        <v>19</v>
      </c>
      <c r="C416" s="9" t="s">
        <v>9</v>
      </c>
      <c r="D416" s="9" t="s">
        <v>12</v>
      </c>
      <c r="E416" s="9" t="s">
        <v>22</v>
      </c>
      <c r="F416" s="9" t="s">
        <v>13</v>
      </c>
      <c r="G416" s="9" t="s">
        <v>3</v>
      </c>
      <c r="H416" s="9" t="s">
        <v>4</v>
      </c>
      <c r="I416" s="9" t="s">
        <v>11</v>
      </c>
    </row>
    <row r="417" spans="2:9" ht="12.75">
      <c r="B417" s="7"/>
      <c r="C417" s="7"/>
      <c r="D417" s="7"/>
      <c r="E417" s="7"/>
      <c r="F417" s="7"/>
      <c r="G417" s="7"/>
      <c r="H417" s="7"/>
      <c r="I417" s="7"/>
    </row>
    <row r="418" spans="2:9" ht="40.5">
      <c r="B418" s="17"/>
      <c r="C418" s="15"/>
      <c r="D418" s="16" t="s">
        <v>1136</v>
      </c>
      <c r="E418" s="18" t="s">
        <v>674</v>
      </c>
      <c r="F418" s="22">
        <v>41306</v>
      </c>
      <c r="G418" s="19">
        <v>11020</v>
      </c>
      <c r="H418" s="33" t="s">
        <v>1196</v>
      </c>
      <c r="I418" s="18" t="s">
        <v>1195</v>
      </c>
    </row>
    <row r="419" spans="2:9" ht="25.5">
      <c r="B419" s="17"/>
      <c r="C419" s="15"/>
      <c r="D419" s="16" t="s">
        <v>1137</v>
      </c>
      <c r="E419" s="18" t="s">
        <v>674</v>
      </c>
      <c r="F419" s="22">
        <v>41275</v>
      </c>
      <c r="G419" s="19">
        <v>2900</v>
      </c>
      <c r="H419" s="33" t="s">
        <v>1196</v>
      </c>
      <c r="I419" s="18" t="s">
        <v>1195</v>
      </c>
    </row>
    <row r="420" spans="2:9" ht="27">
      <c r="B420" s="17"/>
      <c r="C420" s="15"/>
      <c r="D420" s="16" t="s">
        <v>1138</v>
      </c>
      <c r="E420" s="18" t="s">
        <v>680</v>
      </c>
      <c r="F420" s="22">
        <v>41275</v>
      </c>
      <c r="G420" s="19">
        <v>2552</v>
      </c>
      <c r="H420" s="33" t="s">
        <v>1196</v>
      </c>
      <c r="I420" s="18" t="s">
        <v>1195</v>
      </c>
    </row>
    <row r="421" spans="2:9" ht="27">
      <c r="B421" s="17"/>
      <c r="C421" s="15"/>
      <c r="D421" s="16" t="s">
        <v>1139</v>
      </c>
      <c r="E421" s="18" t="s">
        <v>681</v>
      </c>
      <c r="F421" s="22">
        <v>41122</v>
      </c>
      <c r="G421" s="19">
        <v>9256.8</v>
      </c>
      <c r="H421" s="33" t="s">
        <v>1196</v>
      </c>
      <c r="I421" s="18" t="s">
        <v>1193</v>
      </c>
    </row>
    <row r="422" spans="2:9" ht="17.25">
      <c r="B422" s="17"/>
      <c r="C422" s="15"/>
      <c r="D422" s="16" t="s">
        <v>1140</v>
      </c>
      <c r="E422" s="18" t="s">
        <v>687</v>
      </c>
      <c r="F422" s="22">
        <v>41518</v>
      </c>
      <c r="G422" s="19">
        <v>11600</v>
      </c>
      <c r="H422" s="33" t="s">
        <v>1196</v>
      </c>
      <c r="I422" s="18" t="s">
        <v>1195</v>
      </c>
    </row>
    <row r="423" spans="2:9" ht="17.25">
      <c r="B423" s="17"/>
      <c r="C423" s="15"/>
      <c r="D423" s="16" t="s">
        <v>1141</v>
      </c>
      <c r="E423" s="18" t="s">
        <v>689</v>
      </c>
      <c r="F423" s="22">
        <v>41214</v>
      </c>
      <c r="G423" s="19">
        <v>9473.52</v>
      </c>
      <c r="H423" s="33" t="s">
        <v>1196</v>
      </c>
      <c r="I423" s="18" t="s">
        <v>1193</v>
      </c>
    </row>
    <row r="424" spans="2:9" ht="17.25">
      <c r="B424" s="17"/>
      <c r="C424" s="15"/>
      <c r="D424" s="16" t="s">
        <v>1141</v>
      </c>
      <c r="E424" s="18" t="s">
        <v>689</v>
      </c>
      <c r="F424" s="22">
        <v>41244</v>
      </c>
      <c r="G424" s="19">
        <v>5801.08</v>
      </c>
      <c r="H424" s="33" t="s">
        <v>1196</v>
      </c>
      <c r="I424" s="18" t="s">
        <v>1193</v>
      </c>
    </row>
    <row r="425" spans="2:9" ht="17.25">
      <c r="B425" s="17"/>
      <c r="C425" s="15"/>
      <c r="D425" s="16" t="s">
        <v>1142</v>
      </c>
      <c r="E425" s="18" t="s">
        <v>689</v>
      </c>
      <c r="F425" s="22">
        <v>41061</v>
      </c>
      <c r="G425" s="19">
        <v>3364</v>
      </c>
      <c r="H425" s="33" t="s">
        <v>1196</v>
      </c>
      <c r="I425" s="18" t="s">
        <v>1193</v>
      </c>
    </row>
    <row r="426" spans="2:9" ht="27">
      <c r="B426" s="17"/>
      <c r="C426" s="15"/>
      <c r="D426" s="16" t="s">
        <v>1143</v>
      </c>
      <c r="E426" s="18" t="s">
        <v>689</v>
      </c>
      <c r="F426" s="22">
        <v>41306</v>
      </c>
      <c r="G426" s="19">
        <v>12296</v>
      </c>
      <c r="H426" s="33" t="s">
        <v>1196</v>
      </c>
      <c r="I426" s="18" t="s">
        <v>1195</v>
      </c>
    </row>
    <row r="427" spans="1:9" ht="27">
      <c r="A427" s="10"/>
      <c r="B427" s="17"/>
      <c r="C427" s="15"/>
      <c r="D427" s="16" t="s">
        <v>1144</v>
      </c>
      <c r="E427" s="18" t="s">
        <v>689</v>
      </c>
      <c r="F427" s="22">
        <v>41334</v>
      </c>
      <c r="G427" s="19">
        <v>8004</v>
      </c>
      <c r="H427" s="33" t="s">
        <v>1196</v>
      </c>
      <c r="I427" s="18" t="s">
        <v>1195</v>
      </c>
    </row>
    <row r="428" spans="1:9" ht="27">
      <c r="A428" s="10"/>
      <c r="B428" s="17"/>
      <c r="C428" s="15"/>
      <c r="D428" s="16" t="s">
        <v>1145</v>
      </c>
      <c r="E428" s="18" t="s">
        <v>689</v>
      </c>
      <c r="F428" s="22">
        <v>41426</v>
      </c>
      <c r="G428" s="19">
        <v>4408</v>
      </c>
      <c r="H428" s="33" t="s">
        <v>1196</v>
      </c>
      <c r="I428" s="18" t="s">
        <v>1195</v>
      </c>
    </row>
    <row r="429" spans="1:9" ht="17.25">
      <c r="A429" s="10"/>
      <c r="B429" s="17"/>
      <c r="C429" s="15"/>
      <c r="D429" s="16" t="s">
        <v>1146</v>
      </c>
      <c r="E429" s="18" t="s">
        <v>1147</v>
      </c>
      <c r="F429" s="22">
        <v>41561</v>
      </c>
      <c r="G429" s="19">
        <v>6728</v>
      </c>
      <c r="H429" s="33" t="s">
        <v>1196</v>
      </c>
      <c r="I429" s="18" t="s">
        <v>1195</v>
      </c>
    </row>
    <row r="430" spans="1:9" ht="17.25">
      <c r="A430" s="10"/>
      <c r="B430" s="17"/>
      <c r="C430" s="15"/>
      <c r="D430" s="16" t="s">
        <v>1148</v>
      </c>
      <c r="E430" s="18" t="s">
        <v>1149</v>
      </c>
      <c r="F430" s="22">
        <v>41305</v>
      </c>
      <c r="G430" s="19">
        <v>13804</v>
      </c>
      <c r="H430" s="33" t="s">
        <v>1196</v>
      </c>
      <c r="I430" s="18" t="s">
        <v>1195</v>
      </c>
    </row>
    <row r="431" spans="1:9" ht="17.25">
      <c r="A431" s="10"/>
      <c r="B431" s="17"/>
      <c r="C431" s="15"/>
      <c r="D431" s="16" t="s">
        <v>1150</v>
      </c>
      <c r="E431" s="18" t="s">
        <v>469</v>
      </c>
      <c r="F431" s="22">
        <v>41561</v>
      </c>
      <c r="G431" s="19">
        <v>2900</v>
      </c>
      <c r="H431" s="33" t="s">
        <v>1196</v>
      </c>
      <c r="I431" s="18" t="s">
        <v>1195</v>
      </c>
    </row>
    <row r="432" spans="1:9" ht="17.25">
      <c r="A432" s="10"/>
      <c r="B432" s="17"/>
      <c r="C432" s="15"/>
      <c r="D432" s="16" t="s">
        <v>1151</v>
      </c>
      <c r="E432" s="18" t="s">
        <v>1149</v>
      </c>
      <c r="F432" s="22">
        <v>41653</v>
      </c>
      <c r="G432" s="19">
        <v>20880</v>
      </c>
      <c r="H432" s="33" t="s">
        <v>1196</v>
      </c>
      <c r="I432" s="18" t="s">
        <v>1195</v>
      </c>
    </row>
    <row r="433" spans="1:9" ht="17.25">
      <c r="A433" s="10"/>
      <c r="B433" s="17"/>
      <c r="C433" s="15"/>
      <c r="D433" s="16" t="s">
        <v>1152</v>
      </c>
      <c r="E433" s="18" t="s">
        <v>271</v>
      </c>
      <c r="F433" s="22">
        <v>41656</v>
      </c>
      <c r="G433" s="19">
        <v>4408</v>
      </c>
      <c r="H433" s="33" t="s">
        <v>1196</v>
      </c>
      <c r="I433" s="18" t="s">
        <v>1195</v>
      </c>
    </row>
    <row r="434" spans="1:9" ht="27">
      <c r="A434" s="10"/>
      <c r="B434" s="17"/>
      <c r="C434" s="15"/>
      <c r="D434" s="16" t="s">
        <v>1153</v>
      </c>
      <c r="E434" s="18" t="s">
        <v>1154</v>
      </c>
      <c r="F434" s="22">
        <v>41732</v>
      </c>
      <c r="G434" s="19">
        <v>11484</v>
      </c>
      <c r="H434" s="33" t="s">
        <v>1196</v>
      </c>
      <c r="I434" s="18" t="s">
        <v>1195</v>
      </c>
    </row>
    <row r="435" spans="1:9" ht="27">
      <c r="A435" s="10"/>
      <c r="B435" s="27"/>
      <c r="C435" s="28"/>
      <c r="D435" s="29" t="s">
        <v>1155</v>
      </c>
      <c r="E435" s="30" t="s">
        <v>1156</v>
      </c>
      <c r="F435" s="32">
        <v>41712</v>
      </c>
      <c r="G435" s="31">
        <v>8831.08</v>
      </c>
      <c r="H435" s="34" t="s">
        <v>1196</v>
      </c>
      <c r="I435" s="30" t="s">
        <v>1195</v>
      </c>
    </row>
    <row r="436" spans="2:10" ht="13.5">
      <c r="B436" s="23"/>
      <c r="C436" s="24"/>
      <c r="D436" s="24"/>
      <c r="E436" s="23" t="s">
        <v>691</v>
      </c>
      <c r="F436" s="25"/>
      <c r="G436" s="366">
        <f>SUM(G418:G435)</f>
        <v>149710.48</v>
      </c>
      <c r="H436" s="43"/>
      <c r="I436" s="96"/>
      <c r="J436" s="35">
        <f>G436</f>
        <v>149710.48</v>
      </c>
    </row>
    <row r="437" spans="1:9" ht="13.5">
      <c r="A437" s="10"/>
      <c r="B437" s="23"/>
      <c r="C437" s="24"/>
      <c r="D437" s="24"/>
      <c r="E437" s="23"/>
      <c r="F437" s="23"/>
      <c r="G437" s="26"/>
      <c r="H437" s="26"/>
      <c r="I437" s="23"/>
    </row>
    <row r="438" spans="2:9" ht="12.75">
      <c r="B438" s="44" t="s">
        <v>1627</v>
      </c>
      <c r="C438" s="44"/>
      <c r="D438" s="49" t="s">
        <v>6</v>
      </c>
      <c r="E438" s="49" t="s">
        <v>1644</v>
      </c>
      <c r="F438" s="44"/>
      <c r="G438" s="44" t="s">
        <v>1467</v>
      </c>
      <c r="H438" s="44"/>
      <c r="I438" s="44"/>
    </row>
    <row r="439" ht="12.75">
      <c r="F439" s="44"/>
    </row>
    <row r="440" ht="12.75">
      <c r="E440" s="44"/>
    </row>
    <row r="441" spans="2:9" ht="12.75">
      <c r="B441" s="44"/>
      <c r="C441" s="44"/>
      <c r="D441" s="44"/>
      <c r="F441" s="44"/>
      <c r="G441" s="44"/>
      <c r="H441" s="44"/>
      <c r="I441" s="44"/>
    </row>
    <row r="442" spans="2:9" ht="12.75">
      <c r="B442" s="44" t="s">
        <v>1671</v>
      </c>
      <c r="C442" s="44"/>
      <c r="D442" s="44" t="s">
        <v>1399</v>
      </c>
      <c r="E442" s="44" t="s">
        <v>1775</v>
      </c>
      <c r="F442" s="44"/>
      <c r="G442" s="44" t="s">
        <v>1401</v>
      </c>
      <c r="H442" s="44"/>
      <c r="I442" s="44"/>
    </row>
    <row r="443" spans="2:3" ht="15.75">
      <c r="B443" s="2" t="s">
        <v>45</v>
      </c>
      <c r="C443" s="2"/>
    </row>
    <row r="444" spans="2:9" ht="15.75">
      <c r="B444" s="2" t="s">
        <v>10</v>
      </c>
      <c r="C444" s="2"/>
      <c r="I444" t="s">
        <v>1884</v>
      </c>
    </row>
    <row r="445" spans="2:3" ht="15.75">
      <c r="B445" s="2" t="s">
        <v>1883</v>
      </c>
      <c r="C445" s="2"/>
    </row>
    <row r="446" spans="2:9" ht="15.75">
      <c r="B446" s="2" t="s">
        <v>24</v>
      </c>
      <c r="C446" s="2"/>
      <c r="D446" s="4"/>
      <c r="E446" s="4"/>
      <c r="F446" s="4"/>
      <c r="G446" s="4"/>
      <c r="H446" s="4"/>
      <c r="I446" s="4"/>
    </row>
    <row r="448" spans="2:9" ht="25.5">
      <c r="B448" s="9" t="s">
        <v>19</v>
      </c>
      <c r="C448" s="9" t="s">
        <v>9</v>
      </c>
      <c r="D448" s="9" t="s">
        <v>12</v>
      </c>
      <c r="E448" s="9" t="s">
        <v>22</v>
      </c>
      <c r="F448" s="9" t="s">
        <v>13</v>
      </c>
      <c r="G448" s="9" t="s">
        <v>3</v>
      </c>
      <c r="H448" s="9" t="s">
        <v>4</v>
      </c>
      <c r="I448" s="9" t="s">
        <v>11</v>
      </c>
    </row>
    <row r="449" spans="2:9" ht="12.75">
      <c r="B449" s="7"/>
      <c r="C449" s="7"/>
      <c r="D449" s="7"/>
      <c r="E449" s="7"/>
      <c r="F449" s="7"/>
      <c r="G449" s="7"/>
      <c r="H449" s="7"/>
      <c r="I449" s="7"/>
    </row>
    <row r="450" spans="2:9" ht="27">
      <c r="B450" s="17"/>
      <c r="C450" s="15"/>
      <c r="D450" s="16" t="s">
        <v>1157</v>
      </c>
      <c r="E450" s="18" t="s">
        <v>319</v>
      </c>
      <c r="F450" s="22">
        <v>41724</v>
      </c>
      <c r="G450" s="19">
        <v>3235.24</v>
      </c>
      <c r="H450" s="33" t="s">
        <v>1196</v>
      </c>
      <c r="I450" s="18" t="s">
        <v>1195</v>
      </c>
    </row>
    <row r="451" spans="2:9" ht="40.5">
      <c r="B451" s="17"/>
      <c r="C451" s="15"/>
      <c r="D451" s="16" t="s">
        <v>1158</v>
      </c>
      <c r="E451" s="18" t="s">
        <v>1159</v>
      </c>
      <c r="F451" s="22">
        <v>41724</v>
      </c>
      <c r="G451" s="19">
        <v>4060</v>
      </c>
      <c r="H451" s="33" t="s">
        <v>1196</v>
      </c>
      <c r="I451" s="18" t="s">
        <v>1195</v>
      </c>
    </row>
    <row r="452" spans="2:9" ht="27">
      <c r="B452" s="17"/>
      <c r="C452" s="15"/>
      <c r="D452" s="16" t="s">
        <v>1160</v>
      </c>
      <c r="E452" s="18" t="s">
        <v>1161</v>
      </c>
      <c r="F452" s="22">
        <v>41724</v>
      </c>
      <c r="G452" s="19">
        <v>9112.96</v>
      </c>
      <c r="H452" s="33" t="s">
        <v>1196</v>
      </c>
      <c r="I452" s="18" t="s">
        <v>1195</v>
      </c>
    </row>
    <row r="453" spans="2:9" ht="27">
      <c r="B453" s="17"/>
      <c r="C453" s="15"/>
      <c r="D453" s="16" t="s">
        <v>1162</v>
      </c>
      <c r="E453" s="18" t="s">
        <v>820</v>
      </c>
      <c r="F453" s="22">
        <v>41724</v>
      </c>
      <c r="G453" s="19">
        <v>7654.82</v>
      </c>
      <c r="H453" s="33" t="s">
        <v>1196</v>
      </c>
      <c r="I453" s="18" t="s">
        <v>1195</v>
      </c>
    </row>
    <row r="454" spans="2:9" ht="27">
      <c r="B454" s="17"/>
      <c r="C454" s="15"/>
      <c r="D454" s="16" t="s">
        <v>1199</v>
      </c>
      <c r="E454" s="18" t="s">
        <v>1163</v>
      </c>
      <c r="F454" s="22">
        <v>41724</v>
      </c>
      <c r="G454" s="19">
        <v>8920.4</v>
      </c>
      <c r="H454" s="33" t="s">
        <v>1196</v>
      </c>
      <c r="I454" s="18" t="s">
        <v>1195</v>
      </c>
    </row>
    <row r="455" spans="2:9" ht="27">
      <c r="B455" s="17"/>
      <c r="C455" s="15"/>
      <c r="D455" s="16" t="s">
        <v>1164</v>
      </c>
      <c r="E455" s="18" t="s">
        <v>319</v>
      </c>
      <c r="F455" s="22">
        <v>41724</v>
      </c>
      <c r="G455" s="19">
        <v>3312.96</v>
      </c>
      <c r="H455" s="33" t="s">
        <v>1196</v>
      </c>
      <c r="I455" s="18" t="s">
        <v>1195</v>
      </c>
    </row>
    <row r="456" spans="2:9" ht="27">
      <c r="B456" s="17"/>
      <c r="C456" s="15"/>
      <c r="D456" s="16" t="s">
        <v>1165</v>
      </c>
      <c r="E456" s="18" t="s">
        <v>319</v>
      </c>
      <c r="F456" s="22">
        <v>41724</v>
      </c>
      <c r="G456" s="19">
        <v>2839.95</v>
      </c>
      <c r="H456" s="33" t="s">
        <v>1196</v>
      </c>
      <c r="I456" s="18" t="s">
        <v>1195</v>
      </c>
    </row>
    <row r="457" spans="2:9" ht="17.25">
      <c r="B457" s="17"/>
      <c r="C457" s="15"/>
      <c r="D457" s="16" t="s">
        <v>1166</v>
      </c>
      <c r="E457" s="18" t="s">
        <v>820</v>
      </c>
      <c r="F457" s="22">
        <v>41724</v>
      </c>
      <c r="G457" s="19">
        <v>6960</v>
      </c>
      <c r="H457" s="33" t="s">
        <v>1196</v>
      </c>
      <c r="I457" s="18" t="s">
        <v>1195</v>
      </c>
    </row>
    <row r="458" spans="2:9" ht="27">
      <c r="B458" s="17"/>
      <c r="C458" s="15"/>
      <c r="D458" s="16" t="s">
        <v>1167</v>
      </c>
      <c r="E458" s="18" t="s">
        <v>1168</v>
      </c>
      <c r="F458" s="22">
        <v>41724</v>
      </c>
      <c r="G458" s="19">
        <v>12226.4</v>
      </c>
      <c r="H458" s="33" t="s">
        <v>1196</v>
      </c>
      <c r="I458" s="18" t="s">
        <v>1195</v>
      </c>
    </row>
    <row r="459" spans="2:9" ht="27">
      <c r="B459" s="17"/>
      <c r="C459" s="15"/>
      <c r="D459" s="16" t="s">
        <v>1169</v>
      </c>
      <c r="E459" s="18" t="s">
        <v>319</v>
      </c>
      <c r="F459" s="22">
        <v>41724</v>
      </c>
      <c r="G459" s="19">
        <v>5680.52</v>
      </c>
      <c r="H459" s="33" t="s">
        <v>1196</v>
      </c>
      <c r="I459" s="18" t="s">
        <v>1195</v>
      </c>
    </row>
    <row r="460" spans="2:9" ht="40.5">
      <c r="B460" s="17"/>
      <c r="C460" s="15"/>
      <c r="D460" s="16" t="s">
        <v>1200</v>
      </c>
      <c r="E460" s="18" t="s">
        <v>319</v>
      </c>
      <c r="F460" s="22">
        <v>41724</v>
      </c>
      <c r="G460" s="19">
        <v>17200</v>
      </c>
      <c r="H460" s="33" t="s">
        <v>1196</v>
      </c>
      <c r="I460" s="18" t="s">
        <v>1195</v>
      </c>
    </row>
    <row r="461" spans="2:9" ht="27">
      <c r="B461" s="17"/>
      <c r="C461" s="15"/>
      <c r="D461" s="16" t="s">
        <v>1170</v>
      </c>
      <c r="E461" s="18" t="s">
        <v>271</v>
      </c>
      <c r="F461" s="22">
        <v>41724</v>
      </c>
      <c r="G461" s="19">
        <v>10428</v>
      </c>
      <c r="H461" s="33" t="s">
        <v>1196</v>
      </c>
      <c r="I461" s="18" t="s">
        <v>1195</v>
      </c>
    </row>
    <row r="462" spans="2:9" ht="27">
      <c r="B462" s="27"/>
      <c r="C462" s="28"/>
      <c r="D462" s="29" t="s">
        <v>1171</v>
      </c>
      <c r="E462" s="30" t="s">
        <v>1163</v>
      </c>
      <c r="F462" s="32">
        <v>41724</v>
      </c>
      <c r="G462" s="31">
        <v>7862.48</v>
      </c>
      <c r="H462" s="34" t="s">
        <v>1196</v>
      </c>
      <c r="I462" s="30" t="s">
        <v>1195</v>
      </c>
    </row>
    <row r="463" spans="2:10" ht="13.5">
      <c r="B463" s="23"/>
      <c r="C463" s="24"/>
      <c r="D463" s="24"/>
      <c r="E463" s="23" t="s">
        <v>691</v>
      </c>
      <c r="F463" s="25"/>
      <c r="G463" s="366">
        <f>SUM(G449:G462)</f>
        <v>99493.73</v>
      </c>
      <c r="H463" s="43"/>
      <c r="I463" s="96"/>
      <c r="J463" s="35">
        <f>G463</f>
        <v>99493.73</v>
      </c>
    </row>
    <row r="464" spans="2:9" ht="13.5">
      <c r="B464" s="23"/>
      <c r="C464" s="24"/>
      <c r="D464" s="24"/>
      <c r="E464" s="23"/>
      <c r="F464" s="23"/>
      <c r="G464" s="26"/>
      <c r="H464" s="26"/>
      <c r="I464" s="23"/>
    </row>
    <row r="465" spans="2:9" ht="12.75">
      <c r="B465" s="44" t="s">
        <v>1627</v>
      </c>
      <c r="C465" s="44"/>
      <c r="D465" s="49" t="s">
        <v>6</v>
      </c>
      <c r="E465" s="49" t="s">
        <v>1644</v>
      </c>
      <c r="F465" s="44"/>
      <c r="G465" s="44" t="s">
        <v>1467</v>
      </c>
      <c r="H465" s="44"/>
      <c r="I465" s="44"/>
    </row>
    <row r="466" ht="12.75">
      <c r="F466" s="44"/>
    </row>
    <row r="467" ht="12.75">
      <c r="E467" s="44"/>
    </row>
    <row r="468" spans="2:9" ht="12.75">
      <c r="B468" s="44"/>
      <c r="C468" s="44"/>
      <c r="D468" s="44"/>
      <c r="F468" s="44"/>
      <c r="G468" s="44"/>
      <c r="H468" s="44"/>
      <c r="I468" s="44"/>
    </row>
    <row r="469" spans="2:9" ht="12.75">
      <c r="B469" s="44" t="s">
        <v>1671</v>
      </c>
      <c r="C469" s="44"/>
      <c r="D469" s="44" t="s">
        <v>1399</v>
      </c>
      <c r="E469" s="44" t="s">
        <v>1775</v>
      </c>
      <c r="F469" s="44"/>
      <c r="G469" s="44" t="s">
        <v>1401</v>
      </c>
      <c r="H469" s="44"/>
      <c r="I469" s="44"/>
    </row>
    <row r="470" spans="2:9" ht="13.5">
      <c r="B470" s="23"/>
      <c r="C470" s="24"/>
      <c r="D470" s="24"/>
      <c r="E470" s="23"/>
      <c r="F470" s="23"/>
      <c r="G470" s="26"/>
      <c r="H470" s="26"/>
      <c r="I470" s="23"/>
    </row>
    <row r="471" spans="2:3" ht="15.75">
      <c r="B471" s="2" t="s">
        <v>45</v>
      </c>
      <c r="C471" s="2"/>
    </row>
    <row r="472" spans="2:9" ht="15.75">
      <c r="B472" s="2" t="s">
        <v>10</v>
      </c>
      <c r="C472" s="2"/>
      <c r="I472" t="s">
        <v>1884</v>
      </c>
    </row>
    <row r="473" spans="2:3" ht="15.75">
      <c r="B473" s="2" t="s">
        <v>1883</v>
      </c>
      <c r="C473" s="2"/>
    </row>
    <row r="474" spans="2:9" ht="15.75">
      <c r="B474" s="2" t="s">
        <v>24</v>
      </c>
      <c r="C474" s="2"/>
      <c r="D474" s="4"/>
      <c r="E474" s="4"/>
      <c r="F474" s="4"/>
      <c r="G474" s="4"/>
      <c r="H474" s="4"/>
      <c r="I474" s="4"/>
    </row>
    <row r="476" spans="2:9" ht="25.5">
      <c r="B476" s="9" t="s">
        <v>19</v>
      </c>
      <c r="C476" s="9" t="s">
        <v>9</v>
      </c>
      <c r="D476" s="9" t="s">
        <v>12</v>
      </c>
      <c r="E476" s="9" t="s">
        <v>22</v>
      </c>
      <c r="F476" s="9" t="s">
        <v>13</v>
      </c>
      <c r="G476" s="9" t="s">
        <v>3</v>
      </c>
      <c r="H476" s="9" t="s">
        <v>4</v>
      </c>
      <c r="I476" s="9" t="s">
        <v>11</v>
      </c>
    </row>
    <row r="477" spans="2:9" ht="12.75">
      <c r="B477" s="7"/>
      <c r="C477" s="7"/>
      <c r="D477" s="7"/>
      <c r="E477" s="7"/>
      <c r="F477" s="7"/>
      <c r="G477" s="7"/>
      <c r="H477" s="7"/>
      <c r="I477" s="7"/>
    </row>
    <row r="478" spans="2:9" ht="27">
      <c r="B478" s="17"/>
      <c r="C478" s="15"/>
      <c r="D478" s="16" t="s">
        <v>1172</v>
      </c>
      <c r="E478" s="18" t="s">
        <v>1173</v>
      </c>
      <c r="F478" s="22">
        <v>41711</v>
      </c>
      <c r="G478" s="19">
        <v>9112.96</v>
      </c>
      <c r="H478" s="33" t="s">
        <v>1196</v>
      </c>
      <c r="I478" s="18" t="s">
        <v>1195</v>
      </c>
    </row>
    <row r="479" spans="2:9" ht="40.5">
      <c r="B479" s="17"/>
      <c r="C479" s="15"/>
      <c r="D479" s="16" t="s">
        <v>1174</v>
      </c>
      <c r="E479" s="18" t="s">
        <v>469</v>
      </c>
      <c r="F479" s="22">
        <v>41711</v>
      </c>
      <c r="G479" s="19">
        <v>7862.48</v>
      </c>
      <c r="H479" s="33" t="s">
        <v>1196</v>
      </c>
      <c r="I479" s="18" t="s">
        <v>1195</v>
      </c>
    </row>
    <row r="480" spans="2:9" ht="27">
      <c r="B480" s="17"/>
      <c r="C480" s="15"/>
      <c r="D480" s="16" t="s">
        <v>1175</v>
      </c>
      <c r="E480" s="18" t="s">
        <v>319</v>
      </c>
      <c r="F480" s="22">
        <v>41822</v>
      </c>
      <c r="G480" s="19">
        <v>4176</v>
      </c>
      <c r="H480" s="33" t="s">
        <v>1196</v>
      </c>
      <c r="I480" s="18" t="s">
        <v>1195</v>
      </c>
    </row>
    <row r="481" spans="2:9" ht="27">
      <c r="B481" s="17"/>
      <c r="C481" s="15"/>
      <c r="D481" s="16" t="s">
        <v>1176</v>
      </c>
      <c r="E481" s="18" t="s">
        <v>1177</v>
      </c>
      <c r="F481" s="22">
        <v>41835</v>
      </c>
      <c r="G481" s="19">
        <v>6542.4</v>
      </c>
      <c r="H481" s="33" t="s">
        <v>1196</v>
      </c>
      <c r="I481" s="18" t="s">
        <v>1195</v>
      </c>
    </row>
    <row r="482" spans="2:9" ht="27">
      <c r="B482" s="17"/>
      <c r="C482" s="15"/>
      <c r="D482" s="16" t="s">
        <v>1178</v>
      </c>
      <c r="E482" s="18" t="s">
        <v>689</v>
      </c>
      <c r="F482" s="22">
        <v>41653</v>
      </c>
      <c r="G482" s="19">
        <v>4460.2</v>
      </c>
      <c r="H482" s="33" t="s">
        <v>1196</v>
      </c>
      <c r="I482" s="18" t="s">
        <v>1195</v>
      </c>
    </row>
    <row r="483" spans="2:9" ht="17.25">
      <c r="B483" s="17"/>
      <c r="C483" s="15"/>
      <c r="D483" s="16" t="s">
        <v>1179</v>
      </c>
      <c r="E483" s="18" t="s">
        <v>1168</v>
      </c>
      <c r="F483" s="22">
        <v>41851</v>
      </c>
      <c r="G483" s="19">
        <v>8816</v>
      </c>
      <c r="H483" s="33" t="s">
        <v>1196</v>
      </c>
      <c r="I483" s="18" t="s">
        <v>1195</v>
      </c>
    </row>
    <row r="484" spans="2:9" ht="27">
      <c r="B484" s="17"/>
      <c r="C484" s="15"/>
      <c r="D484" s="16" t="s">
        <v>1180</v>
      </c>
      <c r="E484" s="18" t="s">
        <v>680</v>
      </c>
      <c r="F484" s="22">
        <v>41856</v>
      </c>
      <c r="G484" s="19">
        <v>4576.2</v>
      </c>
      <c r="H484" s="33" t="s">
        <v>1196</v>
      </c>
      <c r="I484" s="18" t="s">
        <v>1195</v>
      </c>
    </row>
    <row r="485" spans="2:9" ht="27">
      <c r="B485" s="17"/>
      <c r="C485" s="15"/>
      <c r="D485" s="16" t="s">
        <v>1181</v>
      </c>
      <c r="E485" s="18" t="s">
        <v>1168</v>
      </c>
      <c r="F485" s="22">
        <v>41851</v>
      </c>
      <c r="G485" s="19">
        <v>3016</v>
      </c>
      <c r="H485" s="33" t="s">
        <v>1196</v>
      </c>
      <c r="I485" s="18" t="s">
        <v>1195</v>
      </c>
    </row>
    <row r="486" spans="2:9" ht="27">
      <c r="B486" s="17"/>
      <c r="C486" s="15"/>
      <c r="D486" s="16" t="s">
        <v>1182</v>
      </c>
      <c r="E486" s="18" t="s">
        <v>1183</v>
      </c>
      <c r="F486" s="22">
        <v>41789</v>
      </c>
      <c r="G486" s="19">
        <v>3454.48</v>
      </c>
      <c r="H486" s="33" t="s">
        <v>1196</v>
      </c>
      <c r="I486" s="18" t="s">
        <v>1195</v>
      </c>
    </row>
    <row r="487" spans="2:9" ht="27">
      <c r="B487" s="17"/>
      <c r="C487" s="15"/>
      <c r="D487" s="16" t="s">
        <v>1201</v>
      </c>
      <c r="E487" s="18" t="s">
        <v>1184</v>
      </c>
      <c r="F487" s="22">
        <v>41837</v>
      </c>
      <c r="G487" s="19">
        <v>5220</v>
      </c>
      <c r="H487" s="33" t="s">
        <v>1196</v>
      </c>
      <c r="I487" s="18" t="s">
        <v>1195</v>
      </c>
    </row>
    <row r="488" spans="2:9" ht="27">
      <c r="B488" s="17"/>
      <c r="C488" s="15"/>
      <c r="D488" s="16" t="s">
        <v>1157</v>
      </c>
      <c r="E488" s="18" t="s">
        <v>319</v>
      </c>
      <c r="F488" s="22">
        <v>41849</v>
      </c>
      <c r="G488" s="19">
        <v>3234.24</v>
      </c>
      <c r="H488" s="33" t="s">
        <v>1196</v>
      </c>
      <c r="I488" s="18" t="s">
        <v>1195</v>
      </c>
    </row>
    <row r="489" spans="2:9" ht="27">
      <c r="B489" s="17"/>
      <c r="C489" s="15"/>
      <c r="D489" s="16" t="s">
        <v>1185</v>
      </c>
      <c r="E489" s="18" t="s">
        <v>1149</v>
      </c>
      <c r="F489" s="22">
        <v>41878</v>
      </c>
      <c r="G489" s="19">
        <v>13456</v>
      </c>
      <c r="H489" s="33" t="s">
        <v>1196</v>
      </c>
      <c r="I489" s="18" t="s">
        <v>1195</v>
      </c>
    </row>
    <row r="490" spans="2:9" ht="27">
      <c r="B490" s="17"/>
      <c r="C490" s="15"/>
      <c r="D490" s="16" t="s">
        <v>1186</v>
      </c>
      <c r="E490" s="18" t="s">
        <v>780</v>
      </c>
      <c r="F490" s="22">
        <v>41880</v>
      </c>
      <c r="G490" s="19">
        <v>2946.4</v>
      </c>
      <c r="H490" s="33" t="s">
        <v>1196</v>
      </c>
      <c r="I490" s="18" t="s">
        <v>1195</v>
      </c>
    </row>
    <row r="491" spans="2:9" ht="27">
      <c r="B491" s="27"/>
      <c r="C491" s="28"/>
      <c r="D491" s="29" t="s">
        <v>1187</v>
      </c>
      <c r="E491" s="30" t="s">
        <v>319</v>
      </c>
      <c r="F491" s="32">
        <v>41880</v>
      </c>
      <c r="G491" s="31">
        <v>3317.6</v>
      </c>
      <c r="H491" s="34" t="s">
        <v>1196</v>
      </c>
      <c r="I491" s="30" t="s">
        <v>1195</v>
      </c>
    </row>
    <row r="492" spans="2:10" ht="13.5">
      <c r="B492" s="23"/>
      <c r="C492" s="24"/>
      <c r="D492" s="24"/>
      <c r="E492" s="23" t="s">
        <v>691</v>
      </c>
      <c r="F492" s="25"/>
      <c r="G492" s="366">
        <f>SUM(G478:G491)</f>
        <v>80190.95999999999</v>
      </c>
      <c r="H492" s="43"/>
      <c r="I492" s="96"/>
      <c r="J492" s="35">
        <f>G492</f>
        <v>80190.95999999999</v>
      </c>
    </row>
    <row r="493" spans="2:9" ht="12.75">
      <c r="B493" s="10"/>
      <c r="C493" s="10"/>
      <c r="D493" s="10"/>
      <c r="E493" s="10"/>
      <c r="F493" s="10"/>
      <c r="G493" s="10"/>
      <c r="H493" s="10"/>
      <c r="I493" s="10"/>
    </row>
    <row r="494" spans="2:9" ht="12.75">
      <c r="B494" s="44" t="s">
        <v>1627</v>
      </c>
      <c r="C494" s="44"/>
      <c r="D494" s="49" t="s">
        <v>6</v>
      </c>
      <c r="E494" s="49" t="s">
        <v>1644</v>
      </c>
      <c r="F494" s="44"/>
      <c r="G494" s="44" t="s">
        <v>1467</v>
      </c>
      <c r="H494" s="44"/>
      <c r="I494" s="44"/>
    </row>
    <row r="495" spans="1:9" ht="12.75">
      <c r="A495" s="10"/>
      <c r="B495" s="44"/>
      <c r="C495" s="44"/>
      <c r="D495" s="49"/>
      <c r="F495" s="44"/>
      <c r="G495" s="44"/>
      <c r="H495" s="44"/>
      <c r="I495" s="44"/>
    </row>
    <row r="496" spans="1:9" ht="12.75">
      <c r="A496" s="10"/>
      <c r="B496" s="44"/>
      <c r="C496" s="44"/>
      <c r="D496" s="49"/>
      <c r="E496" s="44"/>
      <c r="G496" s="44"/>
      <c r="H496" s="44"/>
      <c r="I496" s="44"/>
    </row>
    <row r="497" spans="1:9" ht="12.75">
      <c r="A497" s="10"/>
      <c r="B497" s="44"/>
      <c r="C497" s="44"/>
      <c r="D497" s="44"/>
      <c r="F497" s="44"/>
      <c r="G497" s="44"/>
      <c r="H497" s="44"/>
      <c r="I497" s="44"/>
    </row>
    <row r="498" spans="1:9" ht="12.75">
      <c r="A498" s="10"/>
      <c r="B498" s="44" t="s">
        <v>1671</v>
      </c>
      <c r="C498" s="44"/>
      <c r="D498" s="44" t="s">
        <v>1399</v>
      </c>
      <c r="E498" s="44" t="s">
        <v>1775</v>
      </c>
      <c r="F498" s="44"/>
      <c r="G498" s="44" t="s">
        <v>1401</v>
      </c>
      <c r="H498" s="44"/>
      <c r="I498" s="44"/>
    </row>
    <row r="499" spans="1:9" ht="13.5">
      <c r="A499" s="10"/>
      <c r="B499" s="23"/>
      <c r="C499" s="24"/>
      <c r="D499" s="24"/>
      <c r="E499" s="23"/>
      <c r="F499" s="23"/>
      <c r="G499" s="26"/>
      <c r="H499" s="26"/>
      <c r="I499" s="23"/>
    </row>
    <row r="500" spans="1:3" ht="15.75">
      <c r="A500" s="10"/>
      <c r="B500" s="2" t="s">
        <v>45</v>
      </c>
      <c r="C500" s="2"/>
    </row>
    <row r="501" spans="1:9" ht="15.75">
      <c r="A501" s="10"/>
      <c r="B501" s="2" t="s">
        <v>10</v>
      </c>
      <c r="C501" s="2"/>
      <c r="I501" t="s">
        <v>1884</v>
      </c>
    </row>
    <row r="502" spans="1:3" ht="15.75">
      <c r="A502" s="10"/>
      <c r="B502" s="2" t="s">
        <v>1883</v>
      </c>
      <c r="C502" s="2"/>
    </row>
    <row r="503" spans="1:9" ht="15.75">
      <c r="A503" s="10"/>
      <c r="B503" s="2" t="s">
        <v>24</v>
      </c>
      <c r="C503" s="2"/>
      <c r="D503" s="4"/>
      <c r="E503" s="4"/>
      <c r="F503" s="4"/>
      <c r="G503" s="4"/>
      <c r="H503" s="4"/>
      <c r="I503" s="4"/>
    </row>
    <row r="504" ht="12.75">
      <c r="A504" s="10"/>
    </row>
    <row r="505" spans="1:9" ht="25.5">
      <c r="A505" s="10"/>
      <c r="B505" s="9" t="s">
        <v>19</v>
      </c>
      <c r="C505" s="9" t="s">
        <v>9</v>
      </c>
      <c r="D505" s="9" t="s">
        <v>12</v>
      </c>
      <c r="E505" s="9" t="s">
        <v>22</v>
      </c>
      <c r="F505" s="9" t="s">
        <v>13</v>
      </c>
      <c r="G505" s="9" t="s">
        <v>3</v>
      </c>
      <c r="H505" s="9" t="s">
        <v>4</v>
      </c>
      <c r="I505" s="9" t="s">
        <v>11</v>
      </c>
    </row>
    <row r="506" spans="1:9" ht="12.75">
      <c r="A506" s="10"/>
      <c r="B506" s="7"/>
      <c r="C506" s="7"/>
      <c r="D506" s="7"/>
      <c r="E506" s="7"/>
      <c r="F506" s="7"/>
      <c r="G506" s="7"/>
      <c r="H506" s="7"/>
      <c r="I506" s="7"/>
    </row>
    <row r="507" spans="1:9" ht="17.25">
      <c r="A507" s="10"/>
      <c r="B507" s="17"/>
      <c r="C507" s="15"/>
      <c r="D507" s="16" t="s">
        <v>1188</v>
      </c>
      <c r="E507" s="18" t="s">
        <v>1177</v>
      </c>
      <c r="F507" s="22">
        <v>41856</v>
      </c>
      <c r="G507" s="19">
        <v>4270.5</v>
      </c>
      <c r="H507" s="33" t="s">
        <v>1196</v>
      </c>
      <c r="I507" s="18" t="s">
        <v>1195</v>
      </c>
    </row>
    <row r="508" spans="2:9" ht="27">
      <c r="B508" s="17"/>
      <c r="C508" s="15"/>
      <c r="D508" s="16" t="s">
        <v>1189</v>
      </c>
      <c r="E508" s="18" t="s">
        <v>680</v>
      </c>
      <c r="F508" s="22">
        <v>41752</v>
      </c>
      <c r="G508" s="19">
        <v>4460.2</v>
      </c>
      <c r="H508" s="33" t="s">
        <v>1196</v>
      </c>
      <c r="I508" s="18" t="s">
        <v>1195</v>
      </c>
    </row>
    <row r="509" spans="2:9" ht="27">
      <c r="B509" s="17"/>
      <c r="C509" s="15"/>
      <c r="D509" s="16" t="s">
        <v>1198</v>
      </c>
      <c r="E509" s="18" t="s">
        <v>271</v>
      </c>
      <c r="F509" s="22">
        <v>41784</v>
      </c>
      <c r="G509" s="19">
        <v>3615.72</v>
      </c>
      <c r="H509" s="33" t="s">
        <v>1196</v>
      </c>
      <c r="I509" s="18" t="s">
        <v>1195</v>
      </c>
    </row>
    <row r="510" spans="2:9" ht="27">
      <c r="B510" s="17"/>
      <c r="C510" s="15"/>
      <c r="D510" s="16" t="s">
        <v>1202</v>
      </c>
      <c r="E510" s="18" t="s">
        <v>271</v>
      </c>
      <c r="F510" s="22">
        <v>41913</v>
      </c>
      <c r="G510" s="19">
        <v>3862.8</v>
      </c>
      <c r="H510" s="33" t="s">
        <v>1196</v>
      </c>
      <c r="I510" s="18" t="s">
        <v>1195</v>
      </c>
    </row>
    <row r="511" spans="2:9" ht="54">
      <c r="B511" s="17"/>
      <c r="C511" s="15"/>
      <c r="D511" s="16" t="s">
        <v>1190</v>
      </c>
      <c r="E511" s="18" t="s">
        <v>1156</v>
      </c>
      <c r="F511" s="22">
        <v>41821</v>
      </c>
      <c r="G511" s="19">
        <v>12180</v>
      </c>
      <c r="H511" s="33" t="s">
        <v>1196</v>
      </c>
      <c r="I511" s="18" t="s">
        <v>1195</v>
      </c>
    </row>
    <row r="512" spans="2:9" ht="67.5">
      <c r="B512" s="17"/>
      <c r="C512" s="15"/>
      <c r="D512" s="16" t="s">
        <v>1191</v>
      </c>
      <c r="E512" s="18" t="s">
        <v>271</v>
      </c>
      <c r="F512" s="22">
        <v>41822</v>
      </c>
      <c r="G512" s="19">
        <v>20163.12</v>
      </c>
      <c r="H512" s="33" t="s">
        <v>1196</v>
      </c>
      <c r="I512" s="18" t="s">
        <v>1195</v>
      </c>
    </row>
    <row r="513" spans="2:9" ht="40.5">
      <c r="B513" s="17"/>
      <c r="C513" s="15"/>
      <c r="D513" s="16" t="s">
        <v>1313</v>
      </c>
      <c r="E513" s="18" t="s">
        <v>1240</v>
      </c>
      <c r="F513" s="22">
        <v>42255</v>
      </c>
      <c r="G513" s="19">
        <v>16126.32</v>
      </c>
      <c r="H513" s="33" t="s">
        <v>1196</v>
      </c>
      <c r="I513" s="18" t="s">
        <v>1195</v>
      </c>
    </row>
    <row r="514" spans="2:9" ht="40.5">
      <c r="B514" s="17"/>
      <c r="C514" s="15"/>
      <c r="D514" s="16" t="s">
        <v>1314</v>
      </c>
      <c r="E514" s="18" t="s">
        <v>311</v>
      </c>
      <c r="F514" s="22">
        <v>42026</v>
      </c>
      <c r="G514" s="19">
        <v>9507.36</v>
      </c>
      <c r="H514" s="33" t="s">
        <v>1196</v>
      </c>
      <c r="I514" s="18" t="s">
        <v>1195</v>
      </c>
    </row>
    <row r="515" spans="2:9" ht="54">
      <c r="B515" s="17"/>
      <c r="C515" s="15"/>
      <c r="D515" s="16" t="s">
        <v>1315</v>
      </c>
      <c r="E515" s="18" t="s">
        <v>1024</v>
      </c>
      <c r="F515" s="22">
        <v>42026</v>
      </c>
      <c r="G515" s="19">
        <v>8242.73</v>
      </c>
      <c r="H515" s="33" t="s">
        <v>1196</v>
      </c>
      <c r="I515" s="18" t="s">
        <v>1195</v>
      </c>
    </row>
    <row r="516" spans="2:9" ht="27">
      <c r="B516" s="27"/>
      <c r="C516" s="28"/>
      <c r="D516" s="29" t="s">
        <v>1316</v>
      </c>
      <c r="E516" s="30" t="s">
        <v>1220</v>
      </c>
      <c r="F516" s="32">
        <v>42026</v>
      </c>
      <c r="G516" s="31">
        <v>18199.24</v>
      </c>
      <c r="H516" s="34" t="s">
        <v>1196</v>
      </c>
      <c r="I516" s="30" t="s">
        <v>1195</v>
      </c>
    </row>
    <row r="517" spans="2:10" ht="13.5">
      <c r="B517" s="23"/>
      <c r="C517" s="24"/>
      <c r="D517" s="24"/>
      <c r="E517" s="23" t="s">
        <v>691</v>
      </c>
      <c r="F517" s="25"/>
      <c r="G517" s="366">
        <f>SUM(G507:G516)</f>
        <v>100627.98999999999</v>
      </c>
      <c r="H517" s="43"/>
      <c r="I517" s="96"/>
      <c r="J517" s="35">
        <f>G517</f>
        <v>100627.98999999999</v>
      </c>
    </row>
    <row r="518" spans="2:9" ht="13.5">
      <c r="B518" s="23"/>
      <c r="C518" s="24"/>
      <c r="D518" s="24"/>
      <c r="E518" s="23"/>
      <c r="F518" s="25"/>
      <c r="G518" s="26"/>
      <c r="H518" s="43"/>
      <c r="I518" s="23"/>
    </row>
    <row r="519" spans="2:9" ht="12.75">
      <c r="B519" s="44" t="s">
        <v>1627</v>
      </c>
      <c r="C519" s="44"/>
      <c r="D519" s="49" t="s">
        <v>6</v>
      </c>
      <c r="E519" s="49" t="s">
        <v>1644</v>
      </c>
      <c r="F519" s="44"/>
      <c r="G519" s="44" t="s">
        <v>1467</v>
      </c>
      <c r="H519" s="44"/>
      <c r="I519" s="44"/>
    </row>
    <row r="520" spans="2:9" ht="12.75">
      <c r="B520" s="44"/>
      <c r="C520" s="44"/>
      <c r="D520" s="49"/>
      <c r="F520" s="44"/>
      <c r="G520" s="44"/>
      <c r="H520" s="44"/>
      <c r="I520" s="44"/>
    </row>
    <row r="521" spans="2:9" ht="12.75">
      <c r="B521" s="44"/>
      <c r="C521" s="44"/>
      <c r="D521" s="49"/>
      <c r="E521" s="44"/>
      <c r="G521" s="44"/>
      <c r="H521" s="44"/>
      <c r="I521" s="44"/>
    </row>
    <row r="522" spans="2:9" ht="12.75">
      <c r="B522" s="44"/>
      <c r="C522" s="44"/>
      <c r="D522" s="44"/>
      <c r="F522" s="44"/>
      <c r="G522" s="44"/>
      <c r="H522" s="44"/>
      <c r="I522" s="44"/>
    </row>
    <row r="523" spans="2:9" ht="12.75">
      <c r="B523" s="44" t="s">
        <v>1671</v>
      </c>
      <c r="C523" s="44"/>
      <c r="D523" s="44" t="s">
        <v>1399</v>
      </c>
      <c r="E523" s="44" t="s">
        <v>1775</v>
      </c>
      <c r="F523" s="44"/>
      <c r="G523" s="44" t="s">
        <v>1401</v>
      </c>
      <c r="H523" s="44"/>
      <c r="I523" s="44"/>
    </row>
    <row r="524" spans="2:9" ht="13.5">
      <c r="B524" s="23"/>
      <c r="C524" s="24"/>
      <c r="D524" s="24"/>
      <c r="E524" s="23"/>
      <c r="F524" s="23"/>
      <c r="G524" s="26"/>
      <c r="H524" s="26"/>
      <c r="I524" s="23"/>
    </row>
    <row r="525" spans="2:3" ht="15.75">
      <c r="B525" s="2" t="s">
        <v>45</v>
      </c>
      <c r="C525" s="2"/>
    </row>
    <row r="526" spans="2:9" ht="15.75">
      <c r="B526" s="2" t="s">
        <v>10</v>
      </c>
      <c r="C526" s="2"/>
      <c r="I526" t="s">
        <v>1884</v>
      </c>
    </row>
    <row r="527" spans="2:3" ht="15.75">
      <c r="B527" s="2" t="s">
        <v>1883</v>
      </c>
      <c r="C527" s="2"/>
    </row>
    <row r="528" spans="2:9" ht="15.75">
      <c r="B528" s="2" t="s">
        <v>24</v>
      </c>
      <c r="C528" s="2"/>
      <c r="D528" s="4"/>
      <c r="E528" s="4"/>
      <c r="F528" s="4"/>
      <c r="G528" s="4"/>
      <c r="H528" s="4"/>
      <c r="I528" s="4"/>
    </row>
    <row r="530" spans="2:9" ht="25.5">
      <c r="B530" s="9" t="s">
        <v>19</v>
      </c>
      <c r="C530" s="9" t="s">
        <v>9</v>
      </c>
      <c r="D530" s="9" t="s">
        <v>12</v>
      </c>
      <c r="E530" s="9" t="s">
        <v>22</v>
      </c>
      <c r="F530" s="9" t="s">
        <v>13</v>
      </c>
      <c r="G530" s="9" t="s">
        <v>3</v>
      </c>
      <c r="H530" s="9" t="s">
        <v>4</v>
      </c>
      <c r="I530" s="9" t="s">
        <v>11</v>
      </c>
    </row>
    <row r="531" spans="2:9" ht="12.75">
      <c r="B531" s="7"/>
      <c r="C531" s="7"/>
      <c r="D531" s="7"/>
      <c r="E531" s="7"/>
      <c r="F531" s="7"/>
      <c r="G531" s="7"/>
      <c r="H531" s="7"/>
      <c r="I531" s="7"/>
    </row>
    <row r="532" spans="2:9" ht="54">
      <c r="B532" s="17"/>
      <c r="C532" s="15"/>
      <c r="D532" s="16" t="s">
        <v>1317</v>
      </c>
      <c r="E532" s="18" t="s">
        <v>311</v>
      </c>
      <c r="F532" s="22">
        <v>42021</v>
      </c>
      <c r="G532" s="19">
        <v>1199</v>
      </c>
      <c r="H532" s="33" t="s">
        <v>1196</v>
      </c>
      <c r="I532" s="18" t="s">
        <v>1195</v>
      </c>
    </row>
    <row r="533" spans="2:9" ht="67.5">
      <c r="B533" s="17"/>
      <c r="C533" s="15"/>
      <c r="D533" s="16" t="s">
        <v>1318</v>
      </c>
      <c r="E533" s="18" t="s">
        <v>1280</v>
      </c>
      <c r="F533" s="22">
        <v>42043</v>
      </c>
      <c r="G533" s="19">
        <v>18199.24</v>
      </c>
      <c r="H533" s="33" t="s">
        <v>1196</v>
      </c>
      <c r="I533" s="18" t="s">
        <v>1195</v>
      </c>
    </row>
    <row r="534" spans="2:9" ht="54">
      <c r="B534" s="17"/>
      <c r="C534" s="15"/>
      <c r="D534" s="16" t="s">
        <v>1319</v>
      </c>
      <c r="E534" s="18" t="s">
        <v>1254</v>
      </c>
      <c r="F534" s="22">
        <v>42054</v>
      </c>
      <c r="G534" s="19">
        <v>14430.4</v>
      </c>
      <c r="H534" s="33" t="s">
        <v>1196</v>
      </c>
      <c r="I534" s="18" t="s">
        <v>1195</v>
      </c>
    </row>
    <row r="535" spans="2:9" ht="40.5">
      <c r="B535" s="17"/>
      <c r="C535" s="15"/>
      <c r="D535" s="16" t="s">
        <v>1320</v>
      </c>
      <c r="E535" s="18" t="s">
        <v>1280</v>
      </c>
      <c r="F535" s="22">
        <v>42043</v>
      </c>
      <c r="G535" s="19">
        <v>6704.8</v>
      </c>
      <c r="H535" s="33" t="s">
        <v>1196</v>
      </c>
      <c r="I535" s="18" t="s">
        <v>1195</v>
      </c>
    </row>
    <row r="536" spans="2:9" ht="54">
      <c r="B536" s="17"/>
      <c r="C536" s="15"/>
      <c r="D536" s="16" t="s">
        <v>1321</v>
      </c>
      <c r="E536" s="18" t="s">
        <v>1322</v>
      </c>
      <c r="F536" s="22">
        <v>42075</v>
      </c>
      <c r="G536" s="19">
        <v>6704.8</v>
      </c>
      <c r="H536" s="33" t="s">
        <v>1196</v>
      </c>
      <c r="I536" s="18" t="s">
        <v>1195</v>
      </c>
    </row>
    <row r="537" spans="2:9" ht="17.25">
      <c r="B537" s="17"/>
      <c r="C537" s="15"/>
      <c r="D537" s="16"/>
      <c r="E537" s="18" t="s">
        <v>1223</v>
      </c>
      <c r="F537" s="22">
        <v>42065</v>
      </c>
      <c r="G537" s="19">
        <v>26845.63</v>
      </c>
      <c r="H537" s="33" t="s">
        <v>1196</v>
      </c>
      <c r="I537" s="18" t="s">
        <v>1195</v>
      </c>
    </row>
    <row r="538" spans="2:9" ht="67.5">
      <c r="B538" s="17"/>
      <c r="C538" s="15"/>
      <c r="D538" s="16" t="s">
        <v>1323</v>
      </c>
      <c r="E538" s="18" t="s">
        <v>311</v>
      </c>
      <c r="F538" s="22">
        <v>42066</v>
      </c>
      <c r="G538" s="19">
        <v>11175</v>
      </c>
      <c r="H538" s="33" t="s">
        <v>1196</v>
      </c>
      <c r="I538" s="18" t="s">
        <v>1195</v>
      </c>
    </row>
    <row r="539" spans="2:9" ht="27">
      <c r="B539" s="27"/>
      <c r="C539" s="28"/>
      <c r="D539" s="29" t="s">
        <v>1324</v>
      </c>
      <c r="E539" s="30" t="s">
        <v>1220</v>
      </c>
      <c r="F539" s="32">
        <v>42068</v>
      </c>
      <c r="G539" s="31">
        <v>4576.2</v>
      </c>
      <c r="H539" s="34" t="s">
        <v>1196</v>
      </c>
      <c r="I539" s="30" t="s">
        <v>1195</v>
      </c>
    </row>
    <row r="540" spans="2:10" ht="13.5">
      <c r="B540" s="23"/>
      <c r="C540" s="24"/>
      <c r="D540" s="24"/>
      <c r="E540" s="23" t="s">
        <v>691</v>
      </c>
      <c r="F540" s="25"/>
      <c r="G540" s="366">
        <f>SUM(G531:G539)</f>
        <v>89835.07</v>
      </c>
      <c r="H540" s="43"/>
      <c r="I540" s="96"/>
      <c r="J540" s="35">
        <f>G540</f>
        <v>89835.07</v>
      </c>
    </row>
    <row r="541" spans="2:9" ht="13.5">
      <c r="B541" s="23"/>
      <c r="C541" s="24"/>
      <c r="D541" s="24"/>
      <c r="E541" s="23"/>
      <c r="F541" s="25"/>
      <c r="G541" s="26"/>
      <c r="H541" s="43"/>
      <c r="I541" s="23"/>
    </row>
    <row r="542" spans="2:9" ht="12.75">
      <c r="B542" s="44" t="s">
        <v>1627</v>
      </c>
      <c r="C542" s="44"/>
      <c r="D542" s="49" t="s">
        <v>6</v>
      </c>
      <c r="E542" s="49" t="s">
        <v>1644</v>
      </c>
      <c r="F542" s="44"/>
      <c r="G542" s="44" t="s">
        <v>1467</v>
      </c>
      <c r="H542" s="44"/>
      <c r="I542" s="44"/>
    </row>
    <row r="543" spans="2:9" ht="12.75">
      <c r="B543" s="44"/>
      <c r="C543" s="44"/>
      <c r="D543" s="49"/>
      <c r="F543" s="44"/>
      <c r="G543" s="44"/>
      <c r="H543" s="44"/>
      <c r="I543" s="44"/>
    </row>
    <row r="544" ht="12.75">
      <c r="E544" s="44"/>
    </row>
    <row r="545" spans="2:9" ht="12.75">
      <c r="B545" s="44"/>
      <c r="C545" s="44"/>
      <c r="D545" s="44"/>
      <c r="F545" s="44"/>
      <c r="G545" s="44"/>
      <c r="H545" s="44"/>
      <c r="I545" s="44"/>
    </row>
    <row r="546" spans="2:9" ht="12.75">
      <c r="B546" s="44" t="s">
        <v>1671</v>
      </c>
      <c r="C546" s="44"/>
      <c r="D546" s="44" t="s">
        <v>1399</v>
      </c>
      <c r="E546" s="44" t="s">
        <v>1775</v>
      </c>
      <c r="F546" s="44"/>
      <c r="G546" s="44" t="s">
        <v>1401</v>
      </c>
      <c r="H546" s="44"/>
      <c r="I546" s="44"/>
    </row>
    <row r="547" spans="2:9" ht="13.5">
      <c r="B547" s="23"/>
      <c r="C547" s="24"/>
      <c r="D547" s="24"/>
      <c r="E547" s="23"/>
      <c r="F547" s="23"/>
      <c r="G547" s="26"/>
      <c r="H547" s="26"/>
      <c r="I547" s="23"/>
    </row>
    <row r="548" spans="2:3" ht="15.75">
      <c r="B548" s="2" t="s">
        <v>45</v>
      </c>
      <c r="C548" s="2"/>
    </row>
    <row r="549" spans="2:9" ht="15.75">
      <c r="B549" s="2" t="s">
        <v>10</v>
      </c>
      <c r="C549" s="2"/>
      <c r="I549" t="s">
        <v>1884</v>
      </c>
    </row>
    <row r="550" spans="2:3" ht="15.75">
      <c r="B550" s="2" t="s">
        <v>1883</v>
      </c>
      <c r="C550" s="2"/>
    </row>
    <row r="551" spans="2:9" ht="15.75">
      <c r="B551" s="2" t="s">
        <v>24</v>
      </c>
      <c r="C551" s="2"/>
      <c r="D551" s="4"/>
      <c r="E551" s="4"/>
      <c r="F551" s="4"/>
      <c r="G551" s="4"/>
      <c r="H551" s="4"/>
      <c r="I551" s="4"/>
    </row>
    <row r="553" spans="2:9" ht="25.5">
      <c r="B553" s="9" t="s">
        <v>19</v>
      </c>
      <c r="C553" s="9" t="s">
        <v>9</v>
      </c>
      <c r="D553" s="9" t="s">
        <v>12</v>
      </c>
      <c r="E553" s="9" t="s">
        <v>22</v>
      </c>
      <c r="F553" s="9" t="s">
        <v>13</v>
      </c>
      <c r="G553" s="9" t="s">
        <v>3</v>
      </c>
      <c r="H553" s="9" t="s">
        <v>4</v>
      </c>
      <c r="I553" s="9" t="s">
        <v>11</v>
      </c>
    </row>
    <row r="554" spans="2:9" ht="12.75">
      <c r="B554" s="7"/>
      <c r="C554" s="7"/>
      <c r="D554" s="7"/>
      <c r="E554" s="7"/>
      <c r="F554" s="7"/>
      <c r="G554" s="7"/>
      <c r="H554" s="7"/>
      <c r="I554" s="7"/>
    </row>
    <row r="555" spans="2:9" ht="40.5">
      <c r="B555" s="17"/>
      <c r="C555" s="15"/>
      <c r="D555" s="16" t="s">
        <v>1325</v>
      </c>
      <c r="E555" s="18" t="s">
        <v>1220</v>
      </c>
      <c r="F555" s="22">
        <v>42082</v>
      </c>
      <c r="G555" s="19">
        <v>6774.4</v>
      </c>
      <c r="H555" s="33" t="s">
        <v>1196</v>
      </c>
      <c r="I555" s="18" t="s">
        <v>1195</v>
      </c>
    </row>
    <row r="556" spans="2:9" ht="67.5">
      <c r="B556" s="17"/>
      <c r="C556" s="15"/>
      <c r="D556" s="16" t="s">
        <v>1326</v>
      </c>
      <c r="E556" s="18" t="s">
        <v>1221</v>
      </c>
      <c r="F556" s="22">
        <v>42064</v>
      </c>
      <c r="G556" s="19">
        <v>18084.4</v>
      </c>
      <c r="H556" s="33" t="s">
        <v>1196</v>
      </c>
      <c r="I556" s="18" t="s">
        <v>1195</v>
      </c>
    </row>
    <row r="557" spans="2:9" ht="27">
      <c r="B557" s="17"/>
      <c r="C557" s="15"/>
      <c r="D557" s="16" t="s">
        <v>1327</v>
      </c>
      <c r="E557" s="18" t="s">
        <v>1333</v>
      </c>
      <c r="F557" s="22">
        <v>42075</v>
      </c>
      <c r="G557" s="19">
        <v>4753.68</v>
      </c>
      <c r="H557" s="33" t="s">
        <v>1196</v>
      </c>
      <c r="I557" s="18" t="s">
        <v>1195</v>
      </c>
    </row>
    <row r="558" spans="2:9" ht="27">
      <c r="B558" s="17"/>
      <c r="C558" s="15"/>
      <c r="D558" s="16" t="s">
        <v>1328</v>
      </c>
      <c r="E558" s="18" t="s">
        <v>1334</v>
      </c>
      <c r="F558" s="22">
        <v>42075</v>
      </c>
      <c r="G558" s="19">
        <v>10138.4</v>
      </c>
      <c r="H558" s="33" t="s">
        <v>1196</v>
      </c>
      <c r="I558" s="18" t="s">
        <v>1195</v>
      </c>
    </row>
    <row r="559" spans="2:9" ht="27">
      <c r="B559" s="17"/>
      <c r="C559" s="15"/>
      <c r="D559" s="16" t="s">
        <v>1328</v>
      </c>
      <c r="E559" s="18" t="s">
        <v>1335</v>
      </c>
      <c r="F559" s="22">
        <v>42064</v>
      </c>
      <c r="G559" s="19">
        <v>10138.4</v>
      </c>
      <c r="H559" s="33" t="s">
        <v>1196</v>
      </c>
      <c r="I559" s="18" t="s">
        <v>1195</v>
      </c>
    </row>
    <row r="560" spans="2:9" ht="40.5">
      <c r="B560" s="17"/>
      <c r="C560" s="15"/>
      <c r="D560" s="16" t="s">
        <v>1329</v>
      </c>
      <c r="E560" s="18" t="s">
        <v>689</v>
      </c>
      <c r="F560" s="22">
        <v>42064</v>
      </c>
      <c r="G560" s="19">
        <v>17214.4</v>
      </c>
      <c r="H560" s="33" t="s">
        <v>1196</v>
      </c>
      <c r="I560" s="18" t="s">
        <v>1195</v>
      </c>
    </row>
    <row r="561" spans="2:9" ht="54">
      <c r="B561" s="17"/>
      <c r="C561" s="15"/>
      <c r="D561" s="16" t="s">
        <v>1330</v>
      </c>
      <c r="E561" s="18" t="s">
        <v>1336</v>
      </c>
      <c r="F561" s="22">
        <v>42064</v>
      </c>
      <c r="G561" s="19">
        <v>18328</v>
      </c>
      <c r="H561" s="33" t="s">
        <v>1196</v>
      </c>
      <c r="I561" s="18" t="s">
        <v>1195</v>
      </c>
    </row>
    <row r="562" spans="2:9" ht="54">
      <c r="B562" s="17"/>
      <c r="C562" s="15"/>
      <c r="D562" s="16" t="s">
        <v>1331</v>
      </c>
      <c r="E562" s="18" t="s">
        <v>1280</v>
      </c>
      <c r="F562" s="22">
        <v>42125</v>
      </c>
      <c r="G562" s="19">
        <v>13340</v>
      </c>
      <c r="H562" s="33" t="s">
        <v>1196</v>
      </c>
      <c r="I562" s="18" t="s">
        <v>1195</v>
      </c>
    </row>
    <row r="563" spans="2:9" ht="54">
      <c r="B563" s="27"/>
      <c r="C563" s="28"/>
      <c r="D563" s="29" t="s">
        <v>1332</v>
      </c>
      <c r="E563" s="30" t="s">
        <v>311</v>
      </c>
      <c r="F563" s="32">
        <v>42125</v>
      </c>
      <c r="G563" s="31">
        <v>8094.48</v>
      </c>
      <c r="H563" s="34" t="s">
        <v>1196</v>
      </c>
      <c r="I563" s="30" t="s">
        <v>1195</v>
      </c>
    </row>
    <row r="564" spans="2:10" ht="13.5">
      <c r="B564" s="23"/>
      <c r="C564" s="24"/>
      <c r="D564" s="24"/>
      <c r="E564" s="23" t="s">
        <v>691</v>
      </c>
      <c r="F564" s="25"/>
      <c r="G564" s="366">
        <f>SUM(G555:G563)</f>
        <v>106866.16</v>
      </c>
      <c r="H564" s="43"/>
      <c r="I564" s="96"/>
      <c r="J564" s="35">
        <f>G564</f>
        <v>106866.16</v>
      </c>
    </row>
    <row r="565" spans="2:9" ht="13.5">
      <c r="B565" s="23"/>
      <c r="C565" s="24"/>
      <c r="D565" s="24"/>
      <c r="E565" s="23"/>
      <c r="F565" s="25"/>
      <c r="G565" s="26"/>
      <c r="H565" s="43"/>
      <c r="I565" s="23"/>
    </row>
    <row r="566" spans="2:9" ht="12.75">
      <c r="B566" s="44" t="s">
        <v>1627</v>
      </c>
      <c r="C566" s="44"/>
      <c r="D566" s="49" t="s">
        <v>6</v>
      </c>
      <c r="E566" s="49" t="s">
        <v>1644</v>
      </c>
      <c r="F566" s="44"/>
      <c r="G566" s="44" t="s">
        <v>1467</v>
      </c>
      <c r="H566" s="44"/>
      <c r="I566" s="44"/>
    </row>
    <row r="568" spans="2:9" ht="12.75">
      <c r="B568" s="44"/>
      <c r="C568" s="44"/>
      <c r="D568" s="49"/>
      <c r="E568" s="44"/>
      <c r="F568" s="44"/>
      <c r="G568" s="44"/>
      <c r="H568" s="44"/>
      <c r="I568" s="44"/>
    </row>
    <row r="569" spans="2:9" ht="12.75">
      <c r="B569" s="44"/>
      <c r="C569" s="44"/>
      <c r="D569" s="44"/>
      <c r="F569" s="44"/>
      <c r="G569" s="44"/>
      <c r="H569" s="44"/>
      <c r="I569" s="44"/>
    </row>
    <row r="570" spans="2:9" ht="12.75">
      <c r="B570" s="44" t="s">
        <v>1671</v>
      </c>
      <c r="C570" s="44"/>
      <c r="D570" s="44" t="s">
        <v>1399</v>
      </c>
      <c r="E570" s="44" t="s">
        <v>1775</v>
      </c>
      <c r="F570" s="44"/>
      <c r="G570" s="44" t="s">
        <v>1401</v>
      </c>
      <c r="H570" s="44"/>
      <c r="I570" s="44"/>
    </row>
    <row r="571" spans="2:9" ht="13.5">
      <c r="B571" s="23"/>
      <c r="C571" s="24"/>
      <c r="D571" s="24"/>
      <c r="E571" s="23"/>
      <c r="F571" s="23"/>
      <c r="G571" s="26"/>
      <c r="H571" s="26"/>
      <c r="I571" s="23"/>
    </row>
    <row r="572" spans="2:3" ht="15.75">
      <c r="B572" s="2" t="s">
        <v>45</v>
      </c>
      <c r="C572" s="2"/>
    </row>
    <row r="573" spans="2:9" ht="15.75">
      <c r="B573" s="2" t="s">
        <v>10</v>
      </c>
      <c r="C573" s="2"/>
      <c r="I573" t="s">
        <v>1884</v>
      </c>
    </row>
    <row r="574" spans="2:3" ht="15.75">
      <c r="B574" s="2" t="s">
        <v>1883</v>
      </c>
      <c r="C574" s="2"/>
    </row>
    <row r="575" spans="2:9" ht="15.75">
      <c r="B575" s="2" t="s">
        <v>24</v>
      </c>
      <c r="C575" s="2"/>
      <c r="D575" s="4"/>
      <c r="E575" s="4"/>
      <c r="F575" s="4"/>
      <c r="G575" s="4"/>
      <c r="H575" s="4"/>
      <c r="I575" s="4"/>
    </row>
    <row r="577" spans="2:9" ht="25.5">
      <c r="B577" s="9" t="s">
        <v>19</v>
      </c>
      <c r="C577" s="9" t="s">
        <v>9</v>
      </c>
      <c r="D577" s="9" t="s">
        <v>12</v>
      </c>
      <c r="E577" s="9" t="s">
        <v>22</v>
      </c>
      <c r="F577" s="9" t="s">
        <v>13</v>
      </c>
      <c r="G577" s="9" t="s">
        <v>3</v>
      </c>
      <c r="H577" s="9" t="s">
        <v>4</v>
      </c>
      <c r="I577" s="9" t="s">
        <v>11</v>
      </c>
    </row>
    <row r="578" spans="2:9" ht="12.75">
      <c r="B578" s="7"/>
      <c r="C578" s="7"/>
      <c r="D578" s="7"/>
      <c r="E578" s="7"/>
      <c r="F578" s="7"/>
      <c r="G578" s="7"/>
      <c r="H578" s="7"/>
      <c r="I578" s="7"/>
    </row>
    <row r="579" spans="2:9" ht="40.5">
      <c r="B579" s="17"/>
      <c r="C579" s="15"/>
      <c r="D579" s="16" t="s">
        <v>1337</v>
      </c>
      <c r="E579" s="18" t="s">
        <v>1024</v>
      </c>
      <c r="F579" s="22">
        <v>42103</v>
      </c>
      <c r="G579" s="19">
        <v>15397.71</v>
      </c>
      <c r="H579" s="33" t="s">
        <v>1196</v>
      </c>
      <c r="I579" s="18" t="s">
        <v>1195</v>
      </c>
    </row>
    <row r="580" spans="2:9" ht="81">
      <c r="B580" s="17"/>
      <c r="C580" s="15"/>
      <c r="D580" s="16" t="s">
        <v>1338</v>
      </c>
      <c r="E580" s="18" t="s">
        <v>1024</v>
      </c>
      <c r="F580" s="22">
        <v>42146</v>
      </c>
      <c r="G580" s="19">
        <v>10672</v>
      </c>
      <c r="H580" s="33" t="s">
        <v>1196</v>
      </c>
      <c r="I580" s="18" t="s">
        <v>1195</v>
      </c>
    </row>
    <row r="581" spans="2:9" ht="67.5">
      <c r="B581" s="17"/>
      <c r="C581" s="15"/>
      <c r="D581" s="16" t="s">
        <v>1339</v>
      </c>
      <c r="E581" s="18" t="s">
        <v>1346</v>
      </c>
      <c r="F581" s="22">
        <v>42072</v>
      </c>
      <c r="G581" s="19">
        <v>18096</v>
      </c>
      <c r="H581" s="33" t="s">
        <v>1196</v>
      </c>
      <c r="I581" s="18" t="s">
        <v>1195</v>
      </c>
    </row>
    <row r="582" spans="2:9" ht="54">
      <c r="B582" s="17"/>
      <c r="C582" s="15"/>
      <c r="D582" s="16" t="s">
        <v>1340</v>
      </c>
      <c r="E582" s="18" t="s">
        <v>1161</v>
      </c>
      <c r="F582" s="22">
        <v>42065</v>
      </c>
      <c r="G582" s="19">
        <v>9268.4</v>
      </c>
      <c r="H582" s="33" t="s">
        <v>1196</v>
      </c>
      <c r="I582" s="18" t="s">
        <v>1195</v>
      </c>
    </row>
    <row r="583" spans="2:9" ht="54">
      <c r="B583" s="17"/>
      <c r="C583" s="15"/>
      <c r="D583" s="16" t="s">
        <v>1341</v>
      </c>
      <c r="E583" s="18" t="s">
        <v>1347</v>
      </c>
      <c r="F583" s="22">
        <v>42136</v>
      </c>
      <c r="G583" s="19">
        <v>18328</v>
      </c>
      <c r="H583" s="33" t="s">
        <v>1196</v>
      </c>
      <c r="I583" s="18" t="s">
        <v>1195</v>
      </c>
    </row>
    <row r="584" spans="2:9" ht="40.5">
      <c r="B584" s="17"/>
      <c r="C584" s="15"/>
      <c r="D584" s="16" t="s">
        <v>1342</v>
      </c>
      <c r="E584" s="18" t="s">
        <v>311</v>
      </c>
      <c r="F584" s="22">
        <v>42214</v>
      </c>
      <c r="G584" s="19">
        <v>6704.8</v>
      </c>
      <c r="H584" s="33" t="s">
        <v>1196</v>
      </c>
      <c r="I584" s="18" t="s">
        <v>1195</v>
      </c>
    </row>
    <row r="585" spans="2:9" ht="40.5">
      <c r="B585" s="27"/>
      <c r="C585" s="28"/>
      <c r="D585" s="29" t="s">
        <v>1343</v>
      </c>
      <c r="E585" s="30" t="s">
        <v>1220</v>
      </c>
      <c r="F585" s="32">
        <v>42244</v>
      </c>
      <c r="G585" s="31">
        <v>13228.64</v>
      </c>
      <c r="H585" s="34" t="s">
        <v>1196</v>
      </c>
      <c r="I585" s="30" t="s">
        <v>1195</v>
      </c>
    </row>
    <row r="586" spans="2:10" ht="13.5">
      <c r="B586" s="23"/>
      <c r="C586" s="24"/>
      <c r="D586" s="24"/>
      <c r="E586" s="23" t="s">
        <v>691</v>
      </c>
      <c r="F586" s="25"/>
      <c r="G586" s="366">
        <f>SUM(G577:G585)</f>
        <v>91695.55</v>
      </c>
      <c r="H586" s="43"/>
      <c r="I586" s="96"/>
      <c r="J586" s="35">
        <f>G586</f>
        <v>91695.55</v>
      </c>
    </row>
    <row r="587" spans="2:10" ht="13.5">
      <c r="B587" s="23"/>
      <c r="C587" s="24"/>
      <c r="D587" s="24"/>
      <c r="E587" s="23"/>
      <c r="F587" s="25"/>
      <c r="G587" s="26"/>
      <c r="H587" s="43"/>
      <c r="I587" s="23"/>
      <c r="J587" s="35"/>
    </row>
    <row r="588" spans="2:9" ht="12.75">
      <c r="B588" s="44" t="s">
        <v>1627</v>
      </c>
      <c r="C588" s="44"/>
      <c r="D588" s="49" t="s">
        <v>6</v>
      </c>
      <c r="E588" s="49" t="s">
        <v>1644</v>
      </c>
      <c r="F588" s="44"/>
      <c r="G588" s="44" t="s">
        <v>1467</v>
      </c>
      <c r="H588" s="44"/>
      <c r="I588" s="44"/>
    </row>
    <row r="590" spans="2:9" ht="12.75">
      <c r="B590" s="44"/>
      <c r="C590" s="44"/>
      <c r="D590" s="49"/>
      <c r="E590" s="44"/>
      <c r="F590" s="44"/>
      <c r="G590" s="44"/>
      <c r="H590" s="44"/>
      <c r="I590" s="44"/>
    </row>
    <row r="591" spans="2:9" ht="12.75">
      <c r="B591" s="44"/>
      <c r="C591" s="44"/>
      <c r="D591" s="44"/>
      <c r="F591" s="44"/>
      <c r="G591" s="44"/>
      <c r="H591" s="44"/>
      <c r="I591" s="44"/>
    </row>
    <row r="592" spans="2:9" ht="12.75">
      <c r="B592" s="44" t="s">
        <v>1671</v>
      </c>
      <c r="C592" s="44"/>
      <c r="D592" s="44" t="s">
        <v>1399</v>
      </c>
      <c r="E592" s="44" t="s">
        <v>1775</v>
      </c>
      <c r="F592" s="44"/>
      <c r="G592" s="44" t="s">
        <v>1401</v>
      </c>
      <c r="H592" s="44"/>
      <c r="I592" s="44"/>
    </row>
    <row r="593" spans="2:9" ht="13.5">
      <c r="B593" s="23"/>
      <c r="C593" s="24"/>
      <c r="D593" s="24"/>
      <c r="E593" s="23"/>
      <c r="F593" s="23"/>
      <c r="G593" s="26"/>
      <c r="H593" s="26"/>
      <c r="I593" s="23"/>
    </row>
    <row r="594" spans="2:3" ht="15.75">
      <c r="B594" s="2" t="s">
        <v>45</v>
      </c>
      <c r="C594" s="2"/>
    </row>
    <row r="595" spans="2:9" ht="15.75">
      <c r="B595" s="2" t="s">
        <v>10</v>
      </c>
      <c r="C595" s="2"/>
      <c r="I595" t="s">
        <v>1884</v>
      </c>
    </row>
    <row r="596" spans="2:3" ht="15.75">
      <c r="B596" s="2" t="s">
        <v>1883</v>
      </c>
      <c r="C596" s="2"/>
    </row>
    <row r="597" spans="2:9" ht="15.75">
      <c r="B597" s="2" t="s">
        <v>24</v>
      </c>
      <c r="C597" s="2"/>
      <c r="D597" s="4"/>
      <c r="E597" s="4"/>
      <c r="F597" s="4"/>
      <c r="G597" s="4"/>
      <c r="H597" s="4"/>
      <c r="I597" s="4"/>
    </row>
    <row r="599" spans="2:9" ht="25.5">
      <c r="B599" s="9" t="s">
        <v>19</v>
      </c>
      <c r="C599" s="9" t="s">
        <v>9</v>
      </c>
      <c r="D599" s="9" t="s">
        <v>12</v>
      </c>
      <c r="E599" s="9" t="s">
        <v>22</v>
      </c>
      <c r="F599" s="9" t="s">
        <v>13</v>
      </c>
      <c r="G599" s="9" t="s">
        <v>3</v>
      </c>
      <c r="H599" s="9" t="s">
        <v>4</v>
      </c>
      <c r="I599" s="9" t="s">
        <v>11</v>
      </c>
    </row>
    <row r="600" spans="2:9" ht="12.75">
      <c r="B600" s="7"/>
      <c r="C600" s="7"/>
      <c r="D600" s="7"/>
      <c r="E600" s="7"/>
      <c r="F600" s="7"/>
      <c r="G600" s="7"/>
      <c r="H600" s="7"/>
      <c r="I600" s="7"/>
    </row>
    <row r="601" spans="2:9" ht="40.5">
      <c r="B601" s="17"/>
      <c r="C601" s="15"/>
      <c r="D601" s="16" t="s">
        <v>1344</v>
      </c>
      <c r="E601" s="18" t="s">
        <v>1223</v>
      </c>
      <c r="F601" s="22">
        <v>42242</v>
      </c>
      <c r="G601" s="19">
        <v>12725.2</v>
      </c>
      <c r="H601" s="33" t="s">
        <v>1196</v>
      </c>
      <c r="I601" s="18" t="s">
        <v>1195</v>
      </c>
    </row>
    <row r="602" spans="2:9" ht="54">
      <c r="B602" s="17"/>
      <c r="C602" s="15"/>
      <c r="D602" s="16" t="s">
        <v>1345</v>
      </c>
      <c r="E602" s="18" t="s">
        <v>311</v>
      </c>
      <c r="F602" s="22">
        <v>42220</v>
      </c>
      <c r="G602" s="19">
        <v>12422.44</v>
      </c>
      <c r="H602" s="33" t="s">
        <v>1196</v>
      </c>
      <c r="I602" s="18" t="s">
        <v>1195</v>
      </c>
    </row>
    <row r="603" spans="2:9" ht="54">
      <c r="B603" s="17"/>
      <c r="C603" s="15"/>
      <c r="D603" s="16" t="s">
        <v>1348</v>
      </c>
      <c r="E603" s="18" t="s">
        <v>1352</v>
      </c>
      <c r="F603" s="22">
        <v>42272</v>
      </c>
      <c r="G603" s="19">
        <v>7800</v>
      </c>
      <c r="H603" s="33" t="s">
        <v>1196</v>
      </c>
      <c r="I603" s="18" t="s">
        <v>1195</v>
      </c>
    </row>
    <row r="604" spans="2:9" ht="40.5">
      <c r="B604" s="17"/>
      <c r="C604" s="15"/>
      <c r="D604" s="16" t="s">
        <v>1349</v>
      </c>
      <c r="E604" s="18" t="s">
        <v>1352</v>
      </c>
      <c r="F604" s="22">
        <v>42300</v>
      </c>
      <c r="G604" s="19">
        <v>2690.01</v>
      </c>
      <c r="H604" s="33" t="s">
        <v>1196</v>
      </c>
      <c r="I604" s="18" t="s">
        <v>1195</v>
      </c>
    </row>
    <row r="605" spans="2:9" ht="81">
      <c r="B605" s="17"/>
      <c r="C605" s="15"/>
      <c r="D605" s="16" t="s">
        <v>1350</v>
      </c>
      <c r="E605" s="18" t="s">
        <v>1220</v>
      </c>
      <c r="F605" s="22">
        <v>42284</v>
      </c>
      <c r="G605" s="19">
        <v>15602</v>
      </c>
      <c r="H605" s="33" t="s">
        <v>1196</v>
      </c>
      <c r="I605" s="18" t="s">
        <v>1195</v>
      </c>
    </row>
    <row r="606" spans="2:9" ht="81">
      <c r="B606" s="17"/>
      <c r="C606" s="15"/>
      <c r="D606" s="16" t="s">
        <v>1350</v>
      </c>
      <c r="E606" s="18" t="s">
        <v>1220</v>
      </c>
      <c r="F606" s="22">
        <v>42284</v>
      </c>
      <c r="G606" s="19">
        <v>15602</v>
      </c>
      <c r="H606" s="33" t="s">
        <v>1196</v>
      </c>
      <c r="I606" s="18" t="s">
        <v>1195</v>
      </c>
    </row>
    <row r="607" spans="2:9" ht="108">
      <c r="B607" s="17"/>
      <c r="C607" s="15"/>
      <c r="D607" s="16" t="s">
        <v>1351</v>
      </c>
      <c r="E607" s="18" t="s">
        <v>1220</v>
      </c>
      <c r="F607" s="22">
        <v>42284</v>
      </c>
      <c r="G607" s="19">
        <v>12720.96</v>
      </c>
      <c r="H607" s="33" t="s">
        <v>1196</v>
      </c>
      <c r="I607" s="30" t="s">
        <v>1195</v>
      </c>
    </row>
    <row r="608" spans="2:9" ht="108">
      <c r="B608" s="27"/>
      <c r="C608" s="28"/>
      <c r="D608" s="29" t="s">
        <v>1351</v>
      </c>
      <c r="E608" s="30" t="s">
        <v>1220</v>
      </c>
      <c r="F608" s="32">
        <v>42284</v>
      </c>
      <c r="G608" s="31">
        <v>19604</v>
      </c>
      <c r="H608" s="34" t="s">
        <v>1196</v>
      </c>
      <c r="I608" s="30" t="s">
        <v>1195</v>
      </c>
    </row>
    <row r="609" spans="2:10" ht="13.5">
      <c r="B609" s="23"/>
      <c r="C609" s="24"/>
      <c r="D609" s="24"/>
      <c r="E609" s="23" t="s">
        <v>691</v>
      </c>
      <c r="F609" s="25"/>
      <c r="G609" s="366">
        <f>SUM(G600:G608)</f>
        <v>99166.60999999999</v>
      </c>
      <c r="H609" s="43"/>
      <c r="I609" s="367">
        <f>J1</f>
        <v>2291058.4499999993</v>
      </c>
      <c r="J609" s="35">
        <f>G609</f>
        <v>99166.60999999999</v>
      </c>
    </row>
    <row r="610" spans="2:10" ht="12.75">
      <c r="B610" s="44" t="s">
        <v>1627</v>
      </c>
      <c r="C610" s="44"/>
      <c r="D610" s="49" t="s">
        <v>6</v>
      </c>
      <c r="E610" s="49" t="s">
        <v>1644</v>
      </c>
      <c r="F610" s="44"/>
      <c r="G610" s="44" t="s">
        <v>1467</v>
      </c>
      <c r="H610" s="44"/>
      <c r="I610" s="44"/>
      <c r="J610" s="35"/>
    </row>
    <row r="612" spans="2:9" ht="12.75">
      <c r="B612" s="44"/>
      <c r="C612" s="44"/>
      <c r="D612" s="44"/>
      <c r="E612" s="44"/>
      <c r="F612" s="44"/>
      <c r="G612" s="44"/>
      <c r="H612" s="44"/>
      <c r="I612" s="44"/>
    </row>
    <row r="614" spans="2:9" ht="12.75">
      <c r="B614" s="44" t="s">
        <v>1671</v>
      </c>
      <c r="C614" s="44"/>
      <c r="D614" s="44" t="s">
        <v>1399</v>
      </c>
      <c r="E614" s="44" t="s">
        <v>1775</v>
      </c>
      <c r="F614" s="44"/>
      <c r="G614" s="44" t="s">
        <v>1401</v>
      </c>
      <c r="H614" s="44"/>
      <c r="I614" s="44"/>
    </row>
    <row r="616" spans="2:3" ht="15.75">
      <c r="B616" s="2" t="s">
        <v>45</v>
      </c>
      <c r="C616" s="2"/>
    </row>
    <row r="617" spans="2:9" ht="15.75">
      <c r="B617" s="2" t="s">
        <v>10</v>
      </c>
      <c r="C617" s="2"/>
      <c r="I617" t="s">
        <v>1884</v>
      </c>
    </row>
    <row r="618" spans="2:3" ht="15.75">
      <c r="B618" s="2" t="s">
        <v>1883</v>
      </c>
      <c r="C618" s="2"/>
    </row>
    <row r="619" spans="2:9" ht="15.75">
      <c r="B619" s="2" t="s">
        <v>24</v>
      </c>
      <c r="C619" s="2"/>
      <c r="D619" s="4"/>
      <c r="E619" s="4"/>
      <c r="F619" s="4"/>
      <c r="G619" s="4"/>
      <c r="H619" s="4"/>
      <c r="I619" s="4"/>
    </row>
    <row r="621" spans="2:9" ht="25.5">
      <c r="B621" s="9" t="s">
        <v>19</v>
      </c>
      <c r="C621" s="9" t="s">
        <v>9</v>
      </c>
      <c r="D621" s="9" t="s">
        <v>12</v>
      </c>
      <c r="E621" s="9" t="s">
        <v>22</v>
      </c>
      <c r="F621" s="9" t="s">
        <v>13</v>
      </c>
      <c r="G621" s="9" t="s">
        <v>3</v>
      </c>
      <c r="H621" s="9" t="s">
        <v>4</v>
      </c>
      <c r="I621" s="9" t="s">
        <v>11</v>
      </c>
    </row>
    <row r="622" spans="2:9" ht="12.75">
      <c r="B622" s="7"/>
      <c r="C622" s="92"/>
      <c r="D622" s="70"/>
      <c r="E622" s="70"/>
      <c r="F622" s="114"/>
      <c r="G622" s="115"/>
      <c r="H622" s="115"/>
      <c r="I622" s="110"/>
    </row>
    <row r="623" spans="2:9" ht="12.75">
      <c r="B623" s="17"/>
      <c r="C623" s="92"/>
      <c r="D623" s="70"/>
      <c r="E623" s="70"/>
      <c r="F623" s="112"/>
      <c r="G623" s="113"/>
      <c r="H623" s="115"/>
      <c r="I623" s="110"/>
    </row>
    <row r="624" spans="2:9" ht="12.75">
      <c r="B624" s="17"/>
      <c r="C624" s="92"/>
      <c r="D624" s="70"/>
      <c r="E624" s="116"/>
      <c r="F624" s="112"/>
      <c r="G624" s="113"/>
      <c r="H624" s="115"/>
      <c r="I624" s="110"/>
    </row>
    <row r="625" spans="2:9" ht="12.75">
      <c r="B625" s="17"/>
      <c r="C625" s="92"/>
      <c r="D625" s="111"/>
      <c r="E625" s="116"/>
      <c r="F625" s="112"/>
      <c r="G625" s="115"/>
      <c r="H625" s="115"/>
      <c r="I625" s="110"/>
    </row>
    <row r="626" spans="2:9" ht="12.75">
      <c r="B626" s="17"/>
      <c r="C626" s="92"/>
      <c r="D626" s="111"/>
      <c r="E626" s="70"/>
      <c r="F626" s="112"/>
      <c r="G626" s="115"/>
      <c r="H626" s="115"/>
      <c r="I626" s="110"/>
    </row>
    <row r="627" spans="2:9" ht="12.75">
      <c r="B627" s="17"/>
      <c r="C627" s="92"/>
      <c r="D627" s="70"/>
      <c r="E627" s="111"/>
      <c r="F627" s="112"/>
      <c r="G627" s="115"/>
      <c r="H627" s="110"/>
      <c r="I627" s="110"/>
    </row>
    <row r="628" spans="2:9" ht="12.75">
      <c r="B628" s="17"/>
      <c r="C628" s="92"/>
      <c r="D628" s="70"/>
      <c r="E628" s="111"/>
      <c r="F628" s="112"/>
      <c r="G628" s="115"/>
      <c r="H628" s="110"/>
      <c r="I628" s="110"/>
    </row>
    <row r="629" spans="2:9" ht="12.75">
      <c r="B629" s="17"/>
      <c r="C629" s="92"/>
      <c r="D629" s="70"/>
      <c r="E629" s="111"/>
      <c r="F629" s="114"/>
      <c r="G629" s="115"/>
      <c r="H629" s="110"/>
      <c r="I629" s="110"/>
    </row>
    <row r="630" spans="2:9" ht="12.75">
      <c r="B630" s="17"/>
      <c r="C630" s="92"/>
      <c r="D630" s="70"/>
      <c r="E630" s="111"/>
      <c r="F630" s="114"/>
      <c r="G630" s="115"/>
      <c r="H630" s="110"/>
      <c r="I630" s="110"/>
    </row>
    <row r="631" spans="2:9" ht="12.75">
      <c r="B631" s="17"/>
      <c r="C631" s="92"/>
      <c r="D631" s="70"/>
      <c r="E631" s="111"/>
      <c r="F631" s="114"/>
      <c r="G631" s="115"/>
      <c r="H631" s="110"/>
      <c r="I631" s="110"/>
    </row>
    <row r="632" spans="2:9" ht="12.75">
      <c r="B632" s="17"/>
      <c r="C632" s="92"/>
      <c r="D632" s="70"/>
      <c r="E632" s="111"/>
      <c r="F632" s="114"/>
      <c r="G632" s="115"/>
      <c r="H632" s="110"/>
      <c r="I632" s="110"/>
    </row>
    <row r="633" spans="2:9" ht="12.75">
      <c r="B633" s="17"/>
      <c r="C633" s="92"/>
      <c r="D633" s="70"/>
      <c r="E633" s="111"/>
      <c r="F633" s="114"/>
      <c r="G633" s="115"/>
      <c r="H633" s="110"/>
      <c r="I633" s="110"/>
    </row>
    <row r="634" spans="2:9" ht="12.75">
      <c r="B634" s="17"/>
      <c r="C634" s="92"/>
      <c r="D634" s="70"/>
      <c r="E634" s="111"/>
      <c r="F634" s="114"/>
      <c r="G634" s="115"/>
      <c r="H634" s="110"/>
      <c r="I634" s="110"/>
    </row>
    <row r="635" spans="2:9" ht="12.75">
      <c r="B635" s="17"/>
      <c r="C635" s="92"/>
      <c r="D635" s="70"/>
      <c r="E635" s="111"/>
      <c r="F635" s="114"/>
      <c r="G635" s="115"/>
      <c r="H635" s="110"/>
      <c r="I635" s="110"/>
    </row>
    <row r="636" spans="2:9" ht="12.75">
      <c r="B636" s="17"/>
      <c r="C636" s="92"/>
      <c r="D636" s="70"/>
      <c r="E636" s="70"/>
      <c r="F636" s="114"/>
      <c r="G636" s="115"/>
      <c r="H636" s="110"/>
      <c r="I636" s="110"/>
    </row>
    <row r="637" spans="2:9" ht="12.75">
      <c r="B637" s="17"/>
      <c r="C637" s="92"/>
      <c r="D637" s="70"/>
      <c r="E637" s="70"/>
      <c r="F637" s="114"/>
      <c r="G637" s="115"/>
      <c r="H637" s="110"/>
      <c r="I637" s="110"/>
    </row>
    <row r="638" spans="2:9" ht="12.75">
      <c r="B638" s="17"/>
      <c r="C638" s="92"/>
      <c r="D638" s="70"/>
      <c r="E638" s="111"/>
      <c r="F638" s="114"/>
      <c r="G638" s="115"/>
      <c r="H638" s="110"/>
      <c r="I638" s="110"/>
    </row>
    <row r="639" spans="2:9" ht="12.75">
      <c r="B639" s="17"/>
      <c r="C639" s="92"/>
      <c r="D639" s="70"/>
      <c r="E639" s="111"/>
      <c r="F639" s="114"/>
      <c r="G639" s="115"/>
      <c r="H639" s="110"/>
      <c r="I639" s="110"/>
    </row>
    <row r="640" spans="2:9" ht="12.75">
      <c r="B640" s="17"/>
      <c r="C640" s="92"/>
      <c r="D640" s="70"/>
      <c r="E640" s="70"/>
      <c r="F640" s="114"/>
      <c r="G640" s="115"/>
      <c r="H640" s="110"/>
      <c r="I640" s="110"/>
    </row>
    <row r="641" spans="2:9" ht="12.75">
      <c r="B641" s="17"/>
      <c r="C641" s="92"/>
      <c r="D641" s="70"/>
      <c r="E641" s="111"/>
      <c r="F641" s="114"/>
      <c r="G641" s="115"/>
      <c r="H641" s="110"/>
      <c r="I641" s="110"/>
    </row>
    <row r="642" spans="2:9" ht="12.75">
      <c r="B642" s="17"/>
      <c r="C642" s="92"/>
      <c r="D642" s="70"/>
      <c r="E642" s="111"/>
      <c r="F642" s="114"/>
      <c r="G642" s="115"/>
      <c r="H642" s="110"/>
      <c r="I642" s="110"/>
    </row>
    <row r="643" spans="2:9" ht="12.75">
      <c r="B643" s="17"/>
      <c r="C643" s="92"/>
      <c r="D643" s="70"/>
      <c r="E643" s="111"/>
      <c r="F643" s="114"/>
      <c r="G643" s="115"/>
      <c r="H643" s="110"/>
      <c r="I643" s="110"/>
    </row>
    <row r="644" spans="2:9" ht="13.5">
      <c r="B644" s="17"/>
      <c r="C644" s="15"/>
      <c r="D644" s="16"/>
      <c r="E644" s="18"/>
      <c r="F644" s="22"/>
      <c r="G644" s="19"/>
      <c r="H644" s="33"/>
      <c r="I644" s="30"/>
    </row>
    <row r="645" ht="12.75">
      <c r="I645" s="151"/>
    </row>
    <row r="646" spans="2:9" ht="12.75">
      <c r="B646" s="44" t="s">
        <v>1627</v>
      </c>
      <c r="C646" s="44"/>
      <c r="D646" s="49" t="s">
        <v>6</v>
      </c>
      <c r="E646" s="49" t="s">
        <v>1644</v>
      </c>
      <c r="F646" s="44"/>
      <c r="G646" s="44" t="s">
        <v>1467</v>
      </c>
      <c r="H646" s="44"/>
      <c r="I646" s="44"/>
    </row>
    <row r="648" spans="2:9" ht="12.75">
      <c r="B648" s="44"/>
      <c r="C648" s="44"/>
      <c r="D648" s="44"/>
      <c r="E648" s="44"/>
      <c r="F648" s="44"/>
      <c r="G648" s="44"/>
      <c r="H648" s="44"/>
      <c r="I648" s="44"/>
    </row>
    <row r="650" spans="2:9" ht="12.75">
      <c r="B650" s="44" t="s">
        <v>1671</v>
      </c>
      <c r="C650" s="44"/>
      <c r="D650" s="44" t="s">
        <v>1399</v>
      </c>
      <c r="E650" s="44" t="s">
        <v>1775</v>
      </c>
      <c r="F650" s="44"/>
      <c r="G650" s="44" t="s">
        <v>1401</v>
      </c>
      <c r="H650" s="44"/>
      <c r="I650" s="44"/>
    </row>
    <row r="652" spans="2:3" ht="15.75">
      <c r="B652" s="2" t="s">
        <v>45</v>
      </c>
      <c r="C652" s="2"/>
    </row>
    <row r="653" spans="2:9" ht="15.75">
      <c r="B653" s="2" t="s">
        <v>10</v>
      </c>
      <c r="C653" s="2"/>
      <c r="I653" t="s">
        <v>1884</v>
      </c>
    </row>
    <row r="654" spans="2:3" ht="15.75">
      <c r="B654" s="2" t="s">
        <v>1883</v>
      </c>
      <c r="C654" s="2"/>
    </row>
    <row r="655" spans="2:9" ht="15.75">
      <c r="B655" s="2" t="s">
        <v>24</v>
      </c>
      <c r="C655" s="2"/>
      <c r="D655" s="4"/>
      <c r="E655" s="4"/>
      <c r="F655" s="4"/>
      <c r="G655" s="4"/>
      <c r="H655" s="4"/>
      <c r="I655" s="4"/>
    </row>
    <row r="657" spans="2:9" ht="25.5">
      <c r="B657" s="9" t="s">
        <v>19</v>
      </c>
      <c r="C657" s="9" t="s">
        <v>9</v>
      </c>
      <c r="D657" s="9" t="s">
        <v>12</v>
      </c>
      <c r="E657" s="9" t="s">
        <v>22</v>
      </c>
      <c r="F657" s="9" t="s">
        <v>13</v>
      </c>
      <c r="G657" s="9" t="s">
        <v>3</v>
      </c>
      <c r="H657" s="9" t="s">
        <v>4</v>
      </c>
      <c r="I657" s="9" t="s">
        <v>11</v>
      </c>
    </row>
    <row r="658" spans="2:9" ht="12.75">
      <c r="B658" s="7"/>
      <c r="C658" s="92"/>
      <c r="D658" s="70"/>
      <c r="E658" s="70"/>
      <c r="F658" s="114"/>
      <c r="G658" s="115"/>
      <c r="H658" s="110"/>
      <c r="I658" s="110"/>
    </row>
    <row r="659" spans="2:9" ht="12.75">
      <c r="B659" s="17"/>
      <c r="C659" s="92"/>
      <c r="D659" s="70"/>
      <c r="E659" s="111"/>
      <c r="F659" s="114"/>
      <c r="G659" s="115"/>
      <c r="H659" s="110"/>
      <c r="I659" s="110"/>
    </row>
    <row r="660" spans="2:9" ht="12.75">
      <c r="B660" s="17"/>
      <c r="C660" s="92"/>
      <c r="D660" s="70"/>
      <c r="E660" s="111"/>
      <c r="F660" s="114"/>
      <c r="G660" s="115"/>
      <c r="H660" s="110"/>
      <c r="I660" s="110"/>
    </row>
    <row r="661" spans="2:9" ht="12.75">
      <c r="B661" s="17"/>
      <c r="C661" s="92"/>
      <c r="D661" s="70"/>
      <c r="E661" s="111"/>
      <c r="F661" s="114"/>
      <c r="G661" s="115"/>
      <c r="H661" s="110"/>
      <c r="I661" s="110"/>
    </row>
    <row r="662" spans="2:9" ht="12.75">
      <c r="B662" s="17"/>
      <c r="C662" s="92"/>
      <c r="D662" s="70"/>
      <c r="E662" s="111"/>
      <c r="F662" s="114"/>
      <c r="G662" s="115"/>
      <c r="H662" s="110"/>
      <c r="I662" s="110"/>
    </row>
    <row r="663" spans="2:9" ht="12.75">
      <c r="B663" s="17"/>
      <c r="C663" s="92"/>
      <c r="D663" s="70"/>
      <c r="E663" s="70"/>
      <c r="F663" s="114"/>
      <c r="G663" s="115"/>
      <c r="H663" s="110"/>
      <c r="I663" s="110"/>
    </row>
    <row r="664" spans="2:9" ht="12.75">
      <c r="B664" s="17"/>
      <c r="C664" s="92"/>
      <c r="D664" s="70"/>
      <c r="E664" s="111"/>
      <c r="F664" s="114"/>
      <c r="G664" s="115"/>
      <c r="H664" s="110"/>
      <c r="I664" s="110"/>
    </row>
    <row r="665" spans="2:9" ht="12.75">
      <c r="B665" s="17"/>
      <c r="C665" s="92"/>
      <c r="D665" s="70"/>
      <c r="E665" s="111"/>
      <c r="F665" s="114"/>
      <c r="G665" s="115"/>
      <c r="H665" s="110"/>
      <c r="I665" s="110"/>
    </row>
    <row r="666" spans="2:9" ht="12.75">
      <c r="B666" s="17"/>
      <c r="C666" s="92"/>
      <c r="D666" s="70"/>
      <c r="E666" s="111"/>
      <c r="F666" s="114"/>
      <c r="G666" s="115"/>
      <c r="H666" s="110"/>
      <c r="I666" s="110"/>
    </row>
    <row r="667" spans="2:9" ht="12.75">
      <c r="B667" s="17"/>
      <c r="C667" s="92"/>
      <c r="D667" s="70"/>
      <c r="E667" s="111"/>
      <c r="F667" s="114"/>
      <c r="G667" s="115"/>
      <c r="H667" s="110"/>
      <c r="I667" s="110"/>
    </row>
    <row r="668" spans="2:9" ht="12.75">
      <c r="B668" s="17"/>
      <c r="C668" s="92"/>
      <c r="D668" s="70"/>
      <c r="E668" s="116"/>
      <c r="F668" s="114"/>
      <c r="G668" s="115"/>
      <c r="H668" s="110"/>
      <c r="I668" s="110"/>
    </row>
    <row r="669" spans="2:9" ht="12.75">
      <c r="B669" s="17"/>
      <c r="C669" s="92"/>
      <c r="D669" s="70"/>
      <c r="E669" s="116"/>
      <c r="F669" s="114"/>
      <c r="G669" s="115"/>
      <c r="H669" s="110"/>
      <c r="I669" s="110"/>
    </row>
    <row r="670" spans="2:9" ht="12.75">
      <c r="B670" s="17"/>
      <c r="C670" s="92"/>
      <c r="D670" s="70"/>
      <c r="E670" s="116"/>
      <c r="F670" s="114"/>
      <c r="G670" s="115"/>
      <c r="H670" s="110"/>
      <c r="I670" s="110"/>
    </row>
    <row r="671" spans="2:9" ht="12.75">
      <c r="B671" s="17"/>
      <c r="C671" s="92"/>
      <c r="D671" s="70"/>
      <c r="E671" s="116"/>
      <c r="F671" s="114"/>
      <c r="G671" s="115"/>
      <c r="H671" s="110"/>
      <c r="I671" s="110"/>
    </row>
    <row r="672" spans="2:9" ht="12.75">
      <c r="B672" s="17"/>
      <c r="C672" s="92"/>
      <c r="D672" s="70"/>
      <c r="E672" s="116"/>
      <c r="F672" s="114"/>
      <c r="G672" s="115"/>
      <c r="H672" s="110"/>
      <c r="I672" s="110"/>
    </row>
    <row r="673" spans="2:9" ht="12.75">
      <c r="B673" s="17"/>
      <c r="C673" s="92"/>
      <c r="D673" s="70"/>
      <c r="E673" s="111"/>
      <c r="F673" s="114"/>
      <c r="G673" s="115"/>
      <c r="H673" s="110"/>
      <c r="I673" s="110"/>
    </row>
    <row r="674" spans="2:9" ht="12.75">
      <c r="B674" s="17"/>
      <c r="C674" s="92"/>
      <c r="D674" s="70"/>
      <c r="E674" s="111"/>
      <c r="F674" s="114"/>
      <c r="G674" s="115"/>
      <c r="H674" s="110"/>
      <c r="I674" s="110"/>
    </row>
    <row r="675" spans="2:9" ht="12.75">
      <c r="B675" s="17"/>
      <c r="C675" s="92"/>
      <c r="D675" s="70"/>
      <c r="E675" s="111"/>
      <c r="F675" s="114"/>
      <c r="G675" s="115"/>
      <c r="H675" s="110"/>
      <c r="I675" s="110"/>
    </row>
    <row r="676" spans="2:9" ht="12.75">
      <c r="B676" s="17"/>
      <c r="C676" s="92"/>
      <c r="D676" s="70"/>
      <c r="E676" s="111"/>
      <c r="F676" s="114"/>
      <c r="G676" s="115"/>
      <c r="H676" s="110"/>
      <c r="I676" s="110"/>
    </row>
    <row r="677" spans="2:9" ht="12.75">
      <c r="B677" s="17"/>
      <c r="C677" s="92"/>
      <c r="D677" s="70"/>
      <c r="E677" s="111"/>
      <c r="F677" s="114"/>
      <c r="G677" s="115"/>
      <c r="H677" s="110"/>
      <c r="I677" s="110"/>
    </row>
    <row r="678" spans="2:9" ht="12.75">
      <c r="B678" s="17"/>
      <c r="C678" s="92"/>
      <c r="D678" s="70"/>
      <c r="E678" s="111"/>
      <c r="F678" s="114"/>
      <c r="G678" s="115"/>
      <c r="H678" s="110"/>
      <c r="I678" s="110"/>
    </row>
    <row r="679" spans="2:9" ht="12.75">
      <c r="B679" s="17"/>
      <c r="C679" s="92"/>
      <c r="D679" s="70"/>
      <c r="E679" s="111"/>
      <c r="F679" s="114"/>
      <c r="G679" s="115"/>
      <c r="H679" s="110"/>
      <c r="I679" s="110"/>
    </row>
    <row r="680" spans="2:9" ht="13.5">
      <c r="B680" s="17"/>
      <c r="C680" s="15"/>
      <c r="D680" s="16"/>
      <c r="E680" s="18"/>
      <c r="F680" s="22"/>
      <c r="G680" s="19"/>
      <c r="H680" s="33"/>
      <c r="I680" s="30"/>
    </row>
    <row r="681" spans="1:9" s="88" customFormat="1" ht="12.75">
      <c r="A681"/>
      <c r="I681" s="151"/>
    </row>
    <row r="682" spans="2:9" ht="12.75">
      <c r="B682" s="44" t="s">
        <v>1627</v>
      </c>
      <c r="C682" s="44"/>
      <c r="D682" s="49" t="s">
        <v>6</v>
      </c>
      <c r="E682" s="49" t="s">
        <v>1644</v>
      </c>
      <c r="F682" s="44"/>
      <c r="G682" s="44" t="s">
        <v>1467</v>
      </c>
      <c r="H682" s="44"/>
      <c r="I682" s="44"/>
    </row>
    <row r="684" spans="2:9" ht="12.75">
      <c r="B684" s="44"/>
      <c r="C684" s="44"/>
      <c r="D684" s="44"/>
      <c r="E684" s="44"/>
      <c r="F684" s="44"/>
      <c r="G684" s="44"/>
      <c r="H684" s="44"/>
      <c r="I684" s="44"/>
    </row>
    <row r="686" spans="2:9" ht="12.75">
      <c r="B686" s="44" t="s">
        <v>1671</v>
      </c>
      <c r="C686" s="44"/>
      <c r="D686" s="44" t="s">
        <v>1399</v>
      </c>
      <c r="E686" s="44" t="s">
        <v>1775</v>
      </c>
      <c r="F686" s="44"/>
      <c r="G686" s="44" t="s">
        <v>1401</v>
      </c>
      <c r="H686" s="44"/>
      <c r="I686" s="44"/>
    </row>
    <row r="688" spans="2:3" ht="15.75">
      <c r="B688" s="2" t="s">
        <v>45</v>
      </c>
      <c r="C688" s="2"/>
    </row>
    <row r="689" spans="2:9" ht="15.75">
      <c r="B689" s="2" t="s">
        <v>10</v>
      </c>
      <c r="C689" s="2"/>
      <c r="I689" t="s">
        <v>1884</v>
      </c>
    </row>
    <row r="690" spans="2:3" ht="15.75">
      <c r="B690" s="2" t="s">
        <v>1883</v>
      </c>
      <c r="C690" s="2"/>
    </row>
    <row r="691" spans="2:9" ht="15.75">
      <c r="B691" s="2" t="s">
        <v>24</v>
      </c>
      <c r="C691" s="2"/>
      <c r="D691" s="4"/>
      <c r="E691" s="4"/>
      <c r="F691" s="4"/>
      <c r="G691" s="4"/>
      <c r="H691" s="4"/>
      <c r="I691" s="4"/>
    </row>
    <row r="693" spans="2:9" ht="25.5">
      <c r="B693" s="9" t="s">
        <v>19</v>
      </c>
      <c r="C693" s="9" t="s">
        <v>9</v>
      </c>
      <c r="D693" s="9" t="s">
        <v>12</v>
      </c>
      <c r="E693" s="9" t="s">
        <v>22</v>
      </c>
      <c r="F693" s="9" t="s">
        <v>13</v>
      </c>
      <c r="G693" s="9" t="s">
        <v>3</v>
      </c>
      <c r="H693" s="9" t="s">
        <v>4</v>
      </c>
      <c r="I693" s="9" t="s">
        <v>11</v>
      </c>
    </row>
    <row r="694" spans="2:9" ht="12.75">
      <c r="B694" s="7"/>
      <c r="C694" s="92"/>
      <c r="D694" s="111"/>
      <c r="E694" s="107"/>
      <c r="F694" s="108"/>
      <c r="G694" s="109"/>
      <c r="H694" s="110"/>
      <c r="I694" s="110"/>
    </row>
    <row r="695" spans="2:9" ht="12.75">
      <c r="B695" s="17"/>
      <c r="C695" s="92"/>
      <c r="D695" s="107"/>
      <c r="E695" s="107"/>
      <c r="F695" s="108"/>
      <c r="G695" s="109"/>
      <c r="H695" s="110"/>
      <c r="I695" s="110"/>
    </row>
    <row r="696" spans="2:9" ht="12.75">
      <c r="B696" s="17"/>
      <c r="C696" s="92"/>
      <c r="D696" s="107"/>
      <c r="E696" s="107"/>
      <c r="F696" s="108"/>
      <c r="G696" s="109"/>
      <c r="H696" s="110"/>
      <c r="I696" s="110"/>
    </row>
    <row r="697" spans="2:9" ht="12.75">
      <c r="B697" s="17"/>
      <c r="C697" s="92"/>
      <c r="D697" s="111"/>
      <c r="E697" s="107"/>
      <c r="F697" s="108"/>
      <c r="G697" s="109"/>
      <c r="H697" s="110"/>
      <c r="I697" s="110"/>
    </row>
    <row r="698" spans="2:9" ht="12.75">
      <c r="B698" s="17"/>
      <c r="C698" s="92"/>
      <c r="D698" s="70"/>
      <c r="E698" s="111"/>
      <c r="F698" s="114"/>
      <c r="G698" s="115"/>
      <c r="H698" s="110"/>
      <c r="I698" s="110"/>
    </row>
    <row r="699" spans="2:9" ht="12.75">
      <c r="B699" s="17"/>
      <c r="C699" s="92"/>
      <c r="D699" s="70"/>
      <c r="E699" s="70"/>
      <c r="F699" s="114"/>
      <c r="G699" s="115"/>
      <c r="H699" s="110"/>
      <c r="I699" s="110"/>
    </row>
    <row r="700" spans="2:9" ht="12.75">
      <c r="B700" s="17"/>
      <c r="C700" s="92"/>
      <c r="D700" s="70"/>
      <c r="E700" s="111"/>
      <c r="F700" s="114"/>
      <c r="G700" s="115"/>
      <c r="H700" s="110"/>
      <c r="I700" s="110"/>
    </row>
    <row r="701" spans="2:9" ht="12.75">
      <c r="B701" s="17"/>
      <c r="C701" s="92"/>
      <c r="D701" s="70"/>
      <c r="E701" s="111"/>
      <c r="F701" s="114"/>
      <c r="G701" s="115"/>
      <c r="H701" s="110"/>
      <c r="I701" s="110"/>
    </row>
    <row r="702" spans="2:9" ht="12.75">
      <c r="B702" s="17"/>
      <c r="C702" s="92"/>
      <c r="D702" s="70"/>
      <c r="E702" s="111"/>
      <c r="F702" s="114"/>
      <c r="G702" s="115"/>
      <c r="H702" s="110"/>
      <c r="I702" s="110"/>
    </row>
    <row r="703" spans="2:9" ht="12.75">
      <c r="B703" s="17"/>
      <c r="C703" s="92"/>
      <c r="D703" s="70"/>
      <c r="E703" s="111"/>
      <c r="F703" s="114"/>
      <c r="G703" s="115"/>
      <c r="H703" s="110"/>
      <c r="I703" s="110"/>
    </row>
    <row r="704" spans="2:9" ht="12.75">
      <c r="B704" s="17"/>
      <c r="C704" s="92"/>
      <c r="D704" s="70"/>
      <c r="E704" s="116"/>
      <c r="F704" s="114"/>
      <c r="G704" s="115"/>
      <c r="H704" s="110"/>
      <c r="I704" s="110"/>
    </row>
    <row r="705" spans="2:9" ht="12.75">
      <c r="B705" s="17"/>
      <c r="C705" s="92"/>
      <c r="D705" s="70"/>
      <c r="E705" s="116"/>
      <c r="F705" s="114"/>
      <c r="G705" s="115"/>
      <c r="H705" s="110"/>
      <c r="I705" s="110"/>
    </row>
    <row r="706" spans="2:9" ht="12.75">
      <c r="B706" s="17"/>
      <c r="C706" s="92"/>
      <c r="D706" s="70"/>
      <c r="E706" s="116"/>
      <c r="F706" s="114"/>
      <c r="G706" s="115"/>
      <c r="H706" s="110"/>
      <c r="I706" s="110"/>
    </row>
    <row r="707" spans="2:9" ht="12.75">
      <c r="B707" s="17"/>
      <c r="C707" s="92"/>
      <c r="D707" s="70"/>
      <c r="E707" s="116"/>
      <c r="F707" s="114"/>
      <c r="G707" s="115"/>
      <c r="H707" s="110"/>
      <c r="I707" s="110"/>
    </row>
    <row r="708" spans="2:9" ht="12.75">
      <c r="B708" s="17"/>
      <c r="C708" s="92"/>
      <c r="D708" s="70"/>
      <c r="E708" s="116"/>
      <c r="F708" s="114"/>
      <c r="G708" s="115"/>
      <c r="H708" s="110"/>
      <c r="I708" s="110"/>
    </row>
    <row r="709" spans="2:9" ht="12.75">
      <c r="B709" s="17"/>
      <c r="C709" s="92"/>
      <c r="D709" s="70"/>
      <c r="E709" s="111"/>
      <c r="F709" s="114"/>
      <c r="G709" s="115"/>
      <c r="H709" s="110"/>
      <c r="I709" s="110"/>
    </row>
    <row r="710" spans="2:9" ht="12.75">
      <c r="B710" s="17"/>
      <c r="C710" s="92"/>
      <c r="D710" s="70"/>
      <c r="E710" s="111"/>
      <c r="F710" s="114"/>
      <c r="G710" s="115"/>
      <c r="H710" s="110"/>
      <c r="I710" s="110"/>
    </row>
    <row r="711" spans="2:9" ht="12.75">
      <c r="B711" s="17"/>
      <c r="C711" s="92"/>
      <c r="D711" s="70"/>
      <c r="E711" s="111"/>
      <c r="F711" s="114"/>
      <c r="G711" s="115"/>
      <c r="H711" s="110"/>
      <c r="I711" s="110"/>
    </row>
    <row r="712" spans="2:9" ht="12.75">
      <c r="B712" s="17"/>
      <c r="C712" s="92"/>
      <c r="D712" s="70"/>
      <c r="E712" s="111"/>
      <c r="F712" s="114"/>
      <c r="G712" s="115"/>
      <c r="H712" s="110"/>
      <c r="I712" s="110"/>
    </row>
    <row r="713" spans="2:9" ht="12.75">
      <c r="B713" s="17"/>
      <c r="C713" s="92"/>
      <c r="D713" s="70"/>
      <c r="E713" s="111"/>
      <c r="F713" s="114"/>
      <c r="G713" s="115"/>
      <c r="H713" s="110"/>
      <c r="I713" s="110"/>
    </row>
    <row r="714" spans="2:9" ht="12.75">
      <c r="B714" s="17"/>
      <c r="C714" s="92"/>
      <c r="D714" s="70"/>
      <c r="E714" s="111"/>
      <c r="F714" s="114"/>
      <c r="G714" s="115"/>
      <c r="H714" s="110"/>
      <c r="I714" s="110"/>
    </row>
    <row r="715" spans="2:9" ht="12.75">
      <c r="B715" s="17"/>
      <c r="C715" s="92"/>
      <c r="D715" s="70"/>
      <c r="E715" s="111"/>
      <c r="F715" s="114"/>
      <c r="G715" s="115"/>
      <c r="H715" s="110"/>
      <c r="I715" s="110"/>
    </row>
    <row r="716" spans="2:9" ht="13.5">
      <c r="B716" s="17"/>
      <c r="C716" s="15"/>
      <c r="D716" s="16"/>
      <c r="E716" s="18"/>
      <c r="F716" s="22"/>
      <c r="G716" s="19"/>
      <c r="H716" s="33"/>
      <c r="I716" s="30"/>
    </row>
    <row r="717" spans="2:9" ht="12.75">
      <c r="B717" s="370"/>
      <c r="C717" s="370"/>
      <c r="D717" s="370"/>
      <c r="E717" s="370"/>
      <c r="F717" s="370"/>
      <c r="G717" s="153"/>
      <c r="H717" s="153">
        <f>SUM(G9:G716)</f>
        <v>4582116.9</v>
      </c>
      <c r="I717" s="48"/>
    </row>
    <row r="718" ht="12.75">
      <c r="I718" s="91">
        <f>H717</f>
        <v>4582116.9</v>
      </c>
    </row>
    <row r="719" spans="2:9" ht="12.75">
      <c r="B719" s="44" t="s">
        <v>1627</v>
      </c>
      <c r="C719" s="44"/>
      <c r="D719" s="49" t="s">
        <v>6</v>
      </c>
      <c r="E719" s="49" t="s">
        <v>1644</v>
      </c>
      <c r="F719" s="44"/>
      <c r="G719" s="44" t="s">
        <v>1467</v>
      </c>
      <c r="H719" s="44"/>
      <c r="I719" s="44"/>
    </row>
    <row r="721" spans="2:9" ht="12.75">
      <c r="B721" s="44"/>
      <c r="C721" s="44"/>
      <c r="D721" s="44"/>
      <c r="E721" s="44"/>
      <c r="F721" s="44"/>
      <c r="G721" s="44"/>
      <c r="H721" s="44"/>
      <c r="I721" s="44"/>
    </row>
    <row r="723" spans="2:9" ht="12.75">
      <c r="B723" s="44" t="s">
        <v>1671</v>
      </c>
      <c r="C723" s="44"/>
      <c r="D723" s="44" t="s">
        <v>1399</v>
      </c>
      <c r="E723" s="44" t="s">
        <v>1775</v>
      </c>
      <c r="F723" s="44"/>
      <c r="G723" s="44" t="s">
        <v>1401</v>
      </c>
      <c r="H723" s="44"/>
      <c r="I723" s="44"/>
    </row>
  </sheetData>
  <sheetProtection/>
  <autoFilter ref="B2:I723"/>
  <mergeCells count="1">
    <mergeCell ref="B717:F717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scale="72" r:id="rId2"/>
  <rowBreaks count="26" manualBreakCount="26">
    <brk id="28" max="8" man="1"/>
    <brk id="52" max="255" man="1"/>
    <brk id="78" max="8" man="1"/>
    <brk id="105" max="8" man="1"/>
    <brk id="129" max="8" man="1"/>
    <brk id="152" max="255" man="1"/>
    <brk id="174" max="255" man="1"/>
    <brk id="198" max="8" man="1"/>
    <brk id="220" max="255" man="1"/>
    <brk id="243" max="255" man="1"/>
    <brk id="274" max="8" man="1"/>
    <brk id="299" max="255" man="1"/>
    <brk id="325" max="8" man="1"/>
    <brk id="357" max="8" man="1"/>
    <brk id="383" max="8" man="1"/>
    <brk id="410" max="8" man="1"/>
    <brk id="442" max="8" man="1"/>
    <brk id="470" max="8" man="1"/>
    <brk id="499" max="8" man="1"/>
    <brk id="524" max="8" man="1"/>
    <brk id="547" max="8" man="1"/>
    <brk id="571" max="8" man="1"/>
    <brk id="593" max="8" man="1"/>
    <brk id="614" max="8" man="1"/>
    <brk id="651" max="8" man="1"/>
    <brk id="686" max="8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21"/>
  <sheetViews>
    <sheetView view="pageBreakPreview" zoomScaleSheetLayoutView="100" workbookViewId="0" topLeftCell="A1">
      <selection activeCell="E11" sqref="E11"/>
    </sheetView>
  </sheetViews>
  <sheetFormatPr defaultColWidth="11.421875" defaultRowHeight="12.75"/>
  <cols>
    <col min="2" max="2" width="13.28125" style="0" customWidth="1"/>
    <col min="3" max="3" width="17.28125" style="0" customWidth="1"/>
    <col min="4" max="4" width="27.421875" style="0" customWidth="1"/>
    <col min="5" max="5" width="21.421875" style="0" customWidth="1"/>
    <col min="6" max="6" width="11.421875" style="0" customWidth="1"/>
    <col min="7" max="7" width="13.8515625" style="0" bestFit="1" customWidth="1"/>
    <col min="8" max="8" width="19.8515625" style="0" customWidth="1"/>
    <col min="9" max="9" width="17.00390625" style="0" customWidth="1"/>
    <col min="10" max="10" width="14.57421875" style="0" bestFit="1" customWidth="1"/>
  </cols>
  <sheetData>
    <row r="1" ht="12.75">
      <c r="J1">
        <f>SUM(J3:J212)</f>
        <v>232413.88400000002</v>
      </c>
    </row>
    <row r="2" spans="2:10" ht="15.75">
      <c r="B2" s="2" t="s">
        <v>45</v>
      </c>
      <c r="C2" s="2"/>
      <c r="J2" s="35"/>
    </row>
    <row r="3" spans="2:9" ht="15.75">
      <c r="B3" s="2" t="s">
        <v>10</v>
      </c>
      <c r="C3" s="2"/>
      <c r="I3" t="s">
        <v>1884</v>
      </c>
    </row>
    <row r="4" spans="2:3" ht="15.75">
      <c r="B4" s="2" t="s">
        <v>1883</v>
      </c>
      <c r="C4" s="2"/>
    </row>
    <row r="5" spans="2:3" s="4" customFormat="1" ht="15.75">
      <c r="B5" s="2" t="s">
        <v>18</v>
      </c>
      <c r="C5" s="2"/>
    </row>
    <row r="7" spans="1:9" s="6" customFormat="1" ht="24.75" customHeight="1">
      <c r="A7" s="171" t="s">
        <v>1782</v>
      </c>
      <c r="B7" s="189" t="s">
        <v>19</v>
      </c>
      <c r="C7" s="9" t="s">
        <v>9</v>
      </c>
      <c r="D7" s="9" t="s">
        <v>12</v>
      </c>
      <c r="E7" s="9" t="s">
        <v>22</v>
      </c>
      <c r="F7" s="9" t="s">
        <v>13</v>
      </c>
      <c r="G7" s="9" t="s">
        <v>3</v>
      </c>
      <c r="H7" s="9" t="s">
        <v>4</v>
      </c>
      <c r="I7" s="9" t="s">
        <v>11</v>
      </c>
    </row>
    <row r="8" spans="1:9" ht="12.75">
      <c r="A8" s="8"/>
      <c r="B8" s="190"/>
      <c r="C8" s="7"/>
      <c r="D8" s="7"/>
      <c r="E8" s="7"/>
      <c r="F8" s="7"/>
      <c r="G8" s="7"/>
      <c r="H8" s="7"/>
      <c r="I8" s="7"/>
    </row>
    <row r="9" spans="1:9" ht="25.5">
      <c r="A9" s="8"/>
      <c r="B9" s="23" t="str">
        <f>'[1]HERRAMIENTAS'!A7</f>
        <v>MAT BOD HM TAL 01</v>
      </c>
      <c r="C9" s="15"/>
      <c r="D9" s="16" t="str">
        <f>'[1]HERRAMIENTAS'!C7</f>
        <v>TALADRO BOSH DE MEDIA PG</v>
      </c>
      <c r="E9" s="18" t="str">
        <f>'[1]HERRAMIENTAS'!D7</f>
        <v>ALMACEN</v>
      </c>
      <c r="F9" s="22" t="str">
        <f>'[1]HERRAMIENTAS'!E7</f>
        <v>ADMON. ANT</v>
      </c>
      <c r="G9" s="19">
        <f>'[1]HERRAMIENTAS'!F7</f>
        <v>840</v>
      </c>
      <c r="H9" s="33" t="s">
        <v>1196</v>
      </c>
      <c r="I9" s="18" t="s">
        <v>1193</v>
      </c>
    </row>
    <row r="10" spans="1:9" ht="25.5">
      <c r="A10" s="8"/>
      <c r="B10" s="23" t="str">
        <f>'[1]HERRAMIENTAS'!A8</f>
        <v>MAT BOD HM PINZ 01</v>
      </c>
      <c r="C10" s="15"/>
      <c r="D10" s="16" t="str">
        <f>'[1]HERRAMIENTAS'!C8</f>
        <v>PINZAS ELECTRICAS</v>
      </c>
      <c r="E10" s="18" t="str">
        <f>'[1]HERRAMIENTAS'!D8</f>
        <v>ALMACEN</v>
      </c>
      <c r="F10" s="22" t="str">
        <f>'[1]HERRAMIENTAS'!E8</f>
        <v>ADMON. ANT</v>
      </c>
      <c r="G10" s="19">
        <f>'[1]HERRAMIENTAS'!F8</f>
        <v>120</v>
      </c>
      <c r="H10" s="33" t="s">
        <v>1196</v>
      </c>
      <c r="I10" s="18" t="s">
        <v>1193</v>
      </c>
    </row>
    <row r="11" spans="1:9" ht="27">
      <c r="A11" s="8"/>
      <c r="B11" s="23"/>
      <c r="C11" s="15"/>
      <c r="D11" s="16" t="str">
        <f>'[1]HERRAMIENTAS'!C9</f>
        <v>DESARMADORES COMBINADOS 8 PIEZAS</v>
      </c>
      <c r="E11" s="18" t="str">
        <f>'[1]HERRAMIENTAS'!D9</f>
        <v>ALMACEN</v>
      </c>
      <c r="F11" s="22">
        <f>'[1]HERRAMIENTAS'!E9</f>
        <v>41365</v>
      </c>
      <c r="G11" s="19">
        <f>'[1]HERRAMIENTAS'!F9</f>
        <v>459.7</v>
      </c>
      <c r="H11" s="33" t="s">
        <v>1196</v>
      </c>
      <c r="I11" s="18" t="s">
        <v>1193</v>
      </c>
    </row>
    <row r="12" spans="1:9" ht="13.5">
      <c r="A12" s="8"/>
      <c r="B12" s="23"/>
      <c r="C12" s="15"/>
      <c r="D12" s="16" t="str">
        <f>'[1]HERRAMIENTAS'!C10</f>
        <v>LLAVES ALLEN 10 PIEZAS</v>
      </c>
      <c r="E12" s="18" t="str">
        <f>'[1]HERRAMIENTAS'!D10</f>
        <v>ALMACEN</v>
      </c>
      <c r="F12" s="22">
        <f>'[1]HERRAMIENTAS'!E10</f>
        <v>41365</v>
      </c>
      <c r="G12" s="19">
        <f>'[1]HERRAMIENTAS'!F10</f>
        <v>146.05</v>
      </c>
      <c r="H12" s="33" t="s">
        <v>1196</v>
      </c>
      <c r="I12" s="18" t="s">
        <v>1193</v>
      </c>
    </row>
    <row r="13" spans="1:9" ht="13.5">
      <c r="A13" s="8"/>
      <c r="B13" s="23"/>
      <c r="C13" s="15"/>
      <c r="D13" s="16" t="str">
        <f>'[1]HERRAMIENTAS'!C11</f>
        <v>LLAVE STILLSON INDUSTRIAL 36"</v>
      </c>
      <c r="E13" s="18" t="str">
        <f>'[1]HERRAMIENTAS'!D11</f>
        <v>ALMACEN</v>
      </c>
      <c r="F13" s="22">
        <f>'[1]HERRAMIENTAS'!E11</f>
        <v>41456</v>
      </c>
      <c r="G13" s="19">
        <f>'[1]HERRAMIENTAS'!F11</f>
        <v>2111.2</v>
      </c>
      <c r="H13" s="33" t="s">
        <v>1196</v>
      </c>
      <c r="I13" s="18" t="s">
        <v>1193</v>
      </c>
    </row>
    <row r="14" spans="1:9" ht="25.5">
      <c r="A14" s="8"/>
      <c r="B14" s="23" t="str">
        <f>'[1]HERRAMIENTAS'!A12</f>
        <v>MAT PC MAQE EXT 01-03</v>
      </c>
      <c r="C14" s="15"/>
      <c r="D14" s="16" t="str">
        <f>'[1]HERRAMIENTAS'!C12</f>
        <v>EXTINTORES COLOR ROJO 9 KGS</v>
      </c>
      <c r="E14" s="18" t="str">
        <f>'[1]HERRAMIENTAS'!D12</f>
        <v>PROTECCION CIVIL</v>
      </c>
      <c r="F14" s="22" t="str">
        <f>'[1]HERRAMIENTAS'!E12</f>
        <v>ADMON. ANT</v>
      </c>
      <c r="G14" s="19">
        <f>'[1]HERRAMIENTAS'!F12</f>
        <v>3000</v>
      </c>
      <c r="H14" s="33" t="s">
        <v>1196</v>
      </c>
      <c r="I14" s="18" t="s">
        <v>1193</v>
      </c>
    </row>
    <row r="15" spans="1:9" ht="25.5">
      <c r="A15" s="8"/>
      <c r="B15" s="23" t="str">
        <f>'[1]HERRAMIENTAS'!A13</f>
        <v>MAT PC MAQE CAMT 02</v>
      </c>
      <c r="C15" s="15"/>
      <c r="D15" s="16" t="str">
        <f>'[1]HERRAMIENTAS'!C13</f>
        <v>CAMILLA RIGIDA DE MADERA</v>
      </c>
      <c r="E15" s="18" t="str">
        <f>'[1]HERRAMIENTAS'!D13</f>
        <v>PROTECCION CIVIL</v>
      </c>
      <c r="F15" s="22" t="str">
        <f>'[1]HERRAMIENTAS'!E13</f>
        <v>ADMON. ANT</v>
      </c>
      <c r="G15" s="19">
        <f>'[1]HERRAMIENTAS'!F13</f>
        <v>1000</v>
      </c>
      <c r="H15" s="33" t="s">
        <v>1196</v>
      </c>
      <c r="I15" s="18" t="s">
        <v>1193</v>
      </c>
    </row>
    <row r="16" spans="1:9" ht="27">
      <c r="A16" s="8"/>
      <c r="B16" s="23" t="str">
        <f>'[1]HERRAMIENTAS'!A14</f>
        <v>MAT PC MAQE EXTG 01</v>
      </c>
      <c r="C16" s="15"/>
      <c r="D16" s="16" t="str">
        <f>'[1]HERRAMIENTAS'!C14</f>
        <v>EXTINTOR  GRANDE 68 KGS., COLOR ROJO C/RUEDAS</v>
      </c>
      <c r="E16" s="18" t="str">
        <f>'[1]HERRAMIENTAS'!D14</f>
        <v>PROTECCION CIVIL</v>
      </c>
      <c r="F16" s="22" t="str">
        <f>'[1]HERRAMIENTAS'!E14</f>
        <v>ADMON. ANT.</v>
      </c>
      <c r="G16" s="19">
        <f>'[1]HERRAMIENTAS'!F14</f>
        <v>4500</v>
      </c>
      <c r="H16" s="33" t="s">
        <v>1196</v>
      </c>
      <c r="I16" s="18" t="s">
        <v>1193</v>
      </c>
    </row>
    <row r="17" spans="1:9" ht="25.5">
      <c r="A17" s="8"/>
      <c r="B17" s="23" t="str">
        <f>'[1]HERRAMIENTAS'!A15</f>
        <v>MAT PC MAQE ASP 01-03</v>
      </c>
      <c r="C17" s="15"/>
      <c r="D17" s="16" t="str">
        <f>'[1]HERRAMIENTAS'!C15</f>
        <v>ASPERSORES </v>
      </c>
      <c r="E17" s="18" t="str">
        <f>'[1]HERRAMIENTAS'!D15</f>
        <v>PROTECCION CIVIL</v>
      </c>
      <c r="F17" s="22">
        <f>'[1]HERRAMIENTAS'!E15</f>
        <v>39920</v>
      </c>
      <c r="G17" s="19">
        <f>'[1]HERRAMIENTAS'!F15</f>
        <v>2595</v>
      </c>
      <c r="H17" s="33" t="s">
        <v>1196</v>
      </c>
      <c r="I17" s="18" t="s">
        <v>1193</v>
      </c>
    </row>
    <row r="18" spans="1:9" ht="25.5">
      <c r="A18" s="8"/>
      <c r="B18" s="23" t="str">
        <f>'[1]HERRAMIENTAS'!A16</f>
        <v>MAT PC MAQE BOQ BOQ 01-02</v>
      </c>
      <c r="C18" s="15"/>
      <c r="D18" s="16" t="str">
        <f>'[1]HERRAMIENTAS'!C16</f>
        <v>BOQUILLAS DE BOMBERO</v>
      </c>
      <c r="E18" s="18" t="str">
        <f>'[1]HERRAMIENTAS'!D16</f>
        <v>PROTECCION CIVIL</v>
      </c>
      <c r="F18" s="22" t="e">
        <f>'[1]HERRAMIENTAS'!E16</f>
        <v>#REF!</v>
      </c>
      <c r="G18" s="19">
        <f>'[1]HERRAMIENTAS'!F16</f>
        <v>4500</v>
      </c>
      <c r="H18" s="33" t="s">
        <v>1196</v>
      </c>
      <c r="I18" s="18" t="s">
        <v>1193</v>
      </c>
    </row>
    <row r="19" spans="1:9" ht="25.5">
      <c r="A19" s="8"/>
      <c r="B19" s="23" t="str">
        <f>'[1]HERRAMIENTAS'!A17</f>
        <v>MAT PC MAQE TAB 01</v>
      </c>
      <c r="C19" s="15"/>
      <c r="D19" s="16" t="str">
        <f>'[1]HERRAMIENTAS'!C17</f>
        <v>TABLA PLEGABLE</v>
      </c>
      <c r="E19" s="18" t="str">
        <f>'[1]HERRAMIENTAS'!D17</f>
        <v>PROTECCION CIVIL</v>
      </c>
      <c r="F19" s="22" t="e">
        <f>'[1]HERRAMIENTAS'!E17</f>
        <v>#REF!</v>
      </c>
      <c r="G19" s="19">
        <f>'[1]HERRAMIENTAS'!F17</f>
        <v>8700</v>
      </c>
      <c r="H19" s="33" t="s">
        <v>1196</v>
      </c>
      <c r="I19" s="18" t="s">
        <v>1193</v>
      </c>
    </row>
    <row r="20" spans="1:9" ht="25.5">
      <c r="A20" s="8"/>
      <c r="B20" s="191" t="str">
        <f>'[1]HERRAMIENTAS'!A18</f>
        <v>MAT PC MAQE EQO 01-02</v>
      </c>
      <c r="C20" s="28"/>
      <c r="D20" s="29" t="str">
        <f>'[1]HERRAMIENTAS'!C18</f>
        <v>EQUIPO DE OXIGENO</v>
      </c>
      <c r="E20" s="30" t="str">
        <f>'[1]HERRAMIENTAS'!D18</f>
        <v>PROTECCION CIVIL</v>
      </c>
      <c r="F20" s="32" t="e">
        <f>'[1]HERRAMIENTAS'!E18</f>
        <v>#REF!</v>
      </c>
      <c r="G20" s="31">
        <f>'[1]HERRAMIENTAS'!F18</f>
        <v>5000</v>
      </c>
      <c r="H20" s="34" t="s">
        <v>1196</v>
      </c>
      <c r="I20" s="30" t="s">
        <v>1193</v>
      </c>
    </row>
    <row r="21" spans="1:10" ht="13.5" customHeight="1">
      <c r="A21" s="8"/>
      <c r="B21" s="407" t="s">
        <v>691</v>
      </c>
      <c r="C21" s="408"/>
      <c r="D21" s="408"/>
      <c r="E21" s="408"/>
      <c r="F21" s="408"/>
      <c r="H21" s="85">
        <f>SUM(G9:G20)</f>
        <v>32971.95</v>
      </c>
      <c r="I21" s="23"/>
      <c r="J21" s="35">
        <f>H21</f>
        <v>32971.95</v>
      </c>
    </row>
    <row r="22" spans="1:9" ht="13.5">
      <c r="A22" s="8"/>
      <c r="B22" s="23"/>
      <c r="C22" s="24"/>
      <c r="D22" s="24"/>
      <c r="E22" s="23"/>
      <c r="F22" s="23"/>
      <c r="G22" s="26"/>
      <c r="H22" s="26"/>
      <c r="I22" s="23"/>
    </row>
    <row r="23" spans="1:9" ht="12.75">
      <c r="A23" s="8"/>
      <c r="B23" s="44" t="s">
        <v>1627</v>
      </c>
      <c r="C23" s="44"/>
      <c r="D23" s="49" t="s">
        <v>6</v>
      </c>
      <c r="E23" s="49" t="s">
        <v>1501</v>
      </c>
      <c r="F23" s="44"/>
      <c r="G23" s="44" t="s">
        <v>1467</v>
      </c>
      <c r="H23" s="44"/>
      <c r="I23" s="44"/>
    </row>
    <row r="24" spans="1:9" ht="12.75">
      <c r="A24" s="8"/>
      <c r="B24" s="44"/>
      <c r="C24" s="44"/>
      <c r="D24" s="44"/>
      <c r="E24" s="44"/>
      <c r="F24" s="44"/>
      <c r="G24" s="44"/>
      <c r="H24" s="44"/>
      <c r="I24" s="44"/>
    </row>
    <row r="25" ht="12.75">
      <c r="A25" s="8"/>
    </row>
    <row r="26" spans="1:9" ht="12.75">
      <c r="A26" s="8"/>
      <c r="B26" s="44" t="s">
        <v>1672</v>
      </c>
      <c r="C26" s="44"/>
      <c r="D26" s="44" t="s">
        <v>1399</v>
      </c>
      <c r="E26" s="44" t="s">
        <v>1772</v>
      </c>
      <c r="G26" s="44" t="s">
        <v>1401</v>
      </c>
      <c r="H26" s="44"/>
      <c r="I26" s="44"/>
    </row>
    <row r="27" spans="1:3" ht="15.75">
      <c r="A27" s="8"/>
      <c r="B27" s="2" t="s">
        <v>45</v>
      </c>
      <c r="C27" s="2"/>
    </row>
    <row r="28" spans="1:9" ht="15.75">
      <c r="A28" s="8"/>
      <c r="B28" s="2" t="s">
        <v>10</v>
      </c>
      <c r="C28" s="2"/>
      <c r="I28" t="s">
        <v>1884</v>
      </c>
    </row>
    <row r="29" spans="1:3" ht="15.75">
      <c r="A29" s="8"/>
      <c r="B29" s="2" t="s">
        <v>1883</v>
      </c>
      <c r="C29" s="2"/>
    </row>
    <row r="30" spans="1:9" ht="15.75">
      <c r="A30" s="8"/>
      <c r="B30" s="2" t="s">
        <v>18</v>
      </c>
      <c r="C30" s="2"/>
      <c r="D30" s="4"/>
      <c r="E30" s="4"/>
      <c r="F30" s="4"/>
      <c r="G30" s="4"/>
      <c r="H30" s="4"/>
      <c r="I30" s="4"/>
    </row>
    <row r="31" ht="12.75">
      <c r="A31" s="8"/>
    </row>
    <row r="32" spans="1:9" ht="25.5">
      <c r="A32" s="193" t="s">
        <v>1782</v>
      </c>
      <c r="B32" s="189" t="s">
        <v>19</v>
      </c>
      <c r="C32" s="9" t="s">
        <v>9</v>
      </c>
      <c r="D32" s="9" t="s">
        <v>12</v>
      </c>
      <c r="E32" s="9" t="s">
        <v>22</v>
      </c>
      <c r="F32" s="9" t="s">
        <v>13</v>
      </c>
      <c r="G32" s="9" t="s">
        <v>3</v>
      </c>
      <c r="H32" s="9" t="s">
        <v>4</v>
      </c>
      <c r="I32" s="9" t="s">
        <v>11</v>
      </c>
    </row>
    <row r="33" spans="1:9" ht="12.75">
      <c r="A33" s="8"/>
      <c r="B33" s="190"/>
      <c r="C33" s="7"/>
      <c r="D33" s="7"/>
      <c r="E33" s="7"/>
      <c r="F33" s="7"/>
      <c r="G33" s="7"/>
      <c r="H33" s="7"/>
      <c r="I33" s="7"/>
    </row>
    <row r="34" spans="1:9" ht="25.5">
      <c r="A34" s="8"/>
      <c r="B34" s="23" t="str">
        <f>'[1]HERRAMIENTAS'!A19</f>
        <v>MAT PC MAQE AMBU 01</v>
      </c>
      <c r="C34" s="15"/>
      <c r="D34" s="16" t="s">
        <v>1398</v>
      </c>
      <c r="E34" s="18" t="str">
        <f>'[1]HERRAMIENTAS'!D19</f>
        <v>PROTECCION CIVIL</v>
      </c>
      <c r="F34" s="22" t="e">
        <f>'[1]HERRAMIENTAS'!E19</f>
        <v>#REF!</v>
      </c>
      <c r="G34" s="19">
        <f>'[1]HERRAMIENTAS'!F19</f>
        <v>7800</v>
      </c>
      <c r="H34" s="33" t="s">
        <v>1196</v>
      </c>
      <c r="I34" s="18" t="s">
        <v>1193</v>
      </c>
    </row>
    <row r="35" spans="1:9" ht="25.5">
      <c r="A35" s="8"/>
      <c r="B35" s="23" t="str">
        <f>'[1]HERRAMIENTAS'!A20</f>
        <v>MAT PC MAQE CARCA 01</v>
      </c>
      <c r="C35" s="15"/>
      <c r="D35" s="16" t="str">
        <f>'[1]HERRAMIENTAS'!C20</f>
        <v>CARRO CAMILLA</v>
      </c>
      <c r="E35" s="18" t="str">
        <f>'[1]HERRAMIENTAS'!D20</f>
        <v>PROTECCION CIVIL</v>
      </c>
      <c r="F35" s="22" t="e">
        <f>'[1]HERRAMIENTAS'!E20</f>
        <v>#REF!</v>
      </c>
      <c r="G35" s="19">
        <f>'[1]HERRAMIENTAS'!F20</f>
        <v>500</v>
      </c>
      <c r="H35" s="33" t="s">
        <v>1196</v>
      </c>
      <c r="I35" s="18" t="s">
        <v>1193</v>
      </c>
    </row>
    <row r="36" spans="1:9" ht="25.5">
      <c r="A36" s="8"/>
      <c r="B36" s="23" t="str">
        <f>'[1]HERRAMIENTAS'!A21</f>
        <v>MAT PC MAQE EXT 04-05</v>
      </c>
      <c r="C36" s="15"/>
      <c r="D36" s="16" t="str">
        <f>'[1]HERRAMIENTAS'!C21</f>
        <v>EXTINTORES COLOR ROJO 9 KGS</v>
      </c>
      <c r="E36" s="18" t="str">
        <f>'[1]HERRAMIENTAS'!D21</f>
        <v>PROTECCION CIVIL</v>
      </c>
      <c r="F36" s="22" t="e">
        <f>'[1]HERRAMIENTAS'!E21</f>
        <v>#REF!</v>
      </c>
      <c r="G36" s="19">
        <f>'[1]HERRAMIENTAS'!F21</f>
        <v>9500</v>
      </c>
      <c r="H36" s="33" t="s">
        <v>1196</v>
      </c>
      <c r="I36" s="18" t="s">
        <v>1193</v>
      </c>
    </row>
    <row r="37" spans="1:9" ht="25.5">
      <c r="A37" s="8"/>
      <c r="B37" s="23" t="str">
        <f>'[1]HERRAMIENTAS'!A22</f>
        <v>MAT PC MAQE HCH 01</v>
      </c>
      <c r="C37" s="15"/>
      <c r="D37" s="16" t="str">
        <f>'[1]HERRAMIENTAS'!C22</f>
        <v>HACHA</v>
      </c>
      <c r="E37" s="18" t="e">
        <f>'[1]HERRAMIENTAS'!D22</f>
        <v>#REF!</v>
      </c>
      <c r="F37" s="22" t="e">
        <f>'[1]HERRAMIENTAS'!E22</f>
        <v>#REF!</v>
      </c>
      <c r="G37" s="19">
        <f>'[1]HERRAMIENTAS'!F22</f>
        <v>500</v>
      </c>
      <c r="H37" s="33" t="s">
        <v>1196</v>
      </c>
      <c r="I37" s="18" t="s">
        <v>1193</v>
      </c>
    </row>
    <row r="38" spans="1:9" ht="25.5">
      <c r="A38" s="8"/>
      <c r="B38" s="23" t="str">
        <f>'[1]HERRAMIENTAS'!A23</f>
        <v>MAT PC HM BART 01-02</v>
      </c>
      <c r="C38" s="15"/>
      <c r="D38" s="16" t="str">
        <f>'[1]HERRAMIENTAS'!C23</f>
        <v>BARRETAS COLOR NARANJA</v>
      </c>
      <c r="E38" s="18" t="str">
        <f>'[1]HERRAMIENTAS'!D23</f>
        <v>PROTECCION CIVIL</v>
      </c>
      <c r="F38" s="22" t="str">
        <f>'[1]HERRAMIENTAS'!E23</f>
        <v>ADMON. ANT</v>
      </c>
      <c r="G38" s="19">
        <f>'[1]HERRAMIENTAS'!F23</f>
        <v>959.074</v>
      </c>
      <c r="H38" s="33" t="s">
        <v>1196</v>
      </c>
      <c r="I38" s="18" t="s">
        <v>1193</v>
      </c>
    </row>
    <row r="39" spans="1:9" ht="25.5">
      <c r="A39" s="8"/>
      <c r="B39" s="23" t="str">
        <f>'[1]HERRAMIENTAS'!A24</f>
        <v>MAT PC HM PAL 04-05</v>
      </c>
      <c r="C39" s="15"/>
      <c r="D39" s="16" t="str">
        <f>'[1]HERRAMIENTAS'!C24</f>
        <v>PALAS NUEVAS DE PUNTA</v>
      </c>
      <c r="E39" s="18" t="str">
        <f>'[1]HERRAMIENTAS'!D24</f>
        <v>PROTECCION CIVIL</v>
      </c>
      <c r="F39" s="22" t="e">
        <f>'[1]HERRAMIENTAS'!E24</f>
        <v>#REF!</v>
      </c>
      <c r="G39" s="19">
        <f>'[1]HERRAMIENTAS'!F24</f>
        <v>5000</v>
      </c>
      <c r="H39" s="33" t="s">
        <v>1196</v>
      </c>
      <c r="I39" s="18" t="s">
        <v>1193</v>
      </c>
    </row>
    <row r="40" spans="1:9" ht="25.5">
      <c r="A40" s="8"/>
      <c r="B40" s="23" t="str">
        <f>'[1]HERRAMIENTAS'!A25</f>
        <v>MAT PC HM PAL 06</v>
      </c>
      <c r="C40" s="15"/>
      <c r="D40" s="16" t="str">
        <f>'[1]HERRAMIENTAS'!C25</f>
        <v>PALAS CUADRADAS</v>
      </c>
      <c r="E40" s="18" t="str">
        <f>'[1]HERRAMIENTAS'!D25</f>
        <v>PROTECCION CIVIL</v>
      </c>
      <c r="F40" s="22" t="e">
        <f>'[1]HERRAMIENTAS'!E25</f>
        <v>#REF!</v>
      </c>
      <c r="G40" s="19">
        <f>'[1]HERRAMIENTAS'!F25</f>
        <v>5000</v>
      </c>
      <c r="H40" s="33" t="s">
        <v>1196</v>
      </c>
      <c r="I40" s="18" t="s">
        <v>1193</v>
      </c>
    </row>
    <row r="41" spans="1:9" ht="25.5">
      <c r="A41" s="8"/>
      <c r="B41" s="23" t="str">
        <f>'[1]HERRAMIENTAS'!A26</f>
        <v>MAT PC HM SAL 01-02</v>
      </c>
      <c r="C41" s="15"/>
      <c r="D41" s="16" t="str">
        <f>'[1]HERRAMIENTAS'!C26</f>
        <v>SALPAPICOS</v>
      </c>
      <c r="E41" s="18" t="str">
        <f>'[1]HERRAMIENTAS'!D26</f>
        <v>PROTECCION CIVIL</v>
      </c>
      <c r="F41" s="22" t="e">
        <f>'[1]HERRAMIENTAS'!E26</f>
        <v>#REF!</v>
      </c>
      <c r="G41" s="19">
        <f>'[1]HERRAMIENTAS'!F26</f>
        <v>5000</v>
      </c>
      <c r="H41" s="33" t="s">
        <v>1196</v>
      </c>
      <c r="I41" s="18" t="s">
        <v>1193</v>
      </c>
    </row>
    <row r="42" spans="1:9" ht="25.5">
      <c r="A42" s="8"/>
      <c r="B42" s="23" t="str">
        <f>'[1]HERRAMIENTAS'!A27</f>
        <v>MAT PC HM RAS 01</v>
      </c>
      <c r="C42" s="15"/>
      <c r="D42" s="16" t="str">
        <f>'[1]HERRAMIENTAS'!C27</f>
        <v>RASTRILLOS</v>
      </c>
      <c r="E42" s="18" t="str">
        <f>'[1]HERRAMIENTAS'!D27</f>
        <v>PROTECCION CIVIL</v>
      </c>
      <c r="F42" s="22" t="e">
        <f>'[1]HERRAMIENTAS'!E27</f>
        <v>#REF!</v>
      </c>
      <c r="G42" s="19">
        <f>'[1]HERRAMIENTAS'!F27</f>
        <v>3000</v>
      </c>
      <c r="H42" s="33" t="s">
        <v>1196</v>
      </c>
      <c r="I42" s="18" t="s">
        <v>1193</v>
      </c>
    </row>
    <row r="43" spans="1:9" ht="25.5">
      <c r="A43" s="8"/>
      <c r="B43" s="23" t="str">
        <f>'[1]HERRAMIENTAS'!A28</f>
        <v>MAT PC HM BARR 01-03</v>
      </c>
      <c r="C43" s="15"/>
      <c r="D43" s="16" t="str">
        <f>'[1]HERRAMIENTAS'!C28</f>
        <v>BARRETAS GRANDES</v>
      </c>
      <c r="E43" s="18" t="str">
        <f>'[1]HERRAMIENTAS'!D28</f>
        <v>PROTECCION CIVIL</v>
      </c>
      <c r="F43" s="22" t="e">
        <f>'[1]HERRAMIENTAS'!E28</f>
        <v>#REF!</v>
      </c>
      <c r="G43" s="19">
        <f>'[1]HERRAMIENTAS'!F28</f>
        <v>3000</v>
      </c>
      <c r="H43" s="33" t="s">
        <v>1196</v>
      </c>
      <c r="I43" s="18" t="s">
        <v>1193</v>
      </c>
    </row>
    <row r="44" spans="1:9" ht="25.5">
      <c r="A44" s="8"/>
      <c r="B44" s="23" t="str">
        <f>'[1]HERRAMIENTAS'!A29</f>
        <v>MAT PC HM BARR 04-05</v>
      </c>
      <c r="C44" s="15"/>
      <c r="D44" s="16" t="str">
        <f>'[1]HERRAMIENTAS'!C29</f>
        <v>BARRETAS PATAS DE CABRA</v>
      </c>
      <c r="E44" s="18" t="str">
        <f>'[1]HERRAMIENTAS'!D29</f>
        <v>PROTECCION CIVIL</v>
      </c>
      <c r="F44" s="22" t="e">
        <f>'[1]HERRAMIENTAS'!E29</f>
        <v>#REF!</v>
      </c>
      <c r="G44" s="19">
        <f>'[1]HERRAMIENTAS'!F29</f>
        <v>2500</v>
      </c>
      <c r="H44" s="33" t="s">
        <v>1196</v>
      </c>
      <c r="I44" s="18" t="s">
        <v>1193</v>
      </c>
    </row>
    <row r="45" spans="1:9" ht="25.5">
      <c r="A45" s="8"/>
      <c r="B45" s="191" t="str">
        <f>'[1]HERRAMIENTAS'!A30</f>
        <v>MAT PC HM MACH 01</v>
      </c>
      <c r="C45" s="28"/>
      <c r="D45" s="29" t="str">
        <f>'[1]HERRAMIENTAS'!C30</f>
        <v>MACHETE</v>
      </c>
      <c r="E45" s="30" t="str">
        <f>'[1]HERRAMIENTAS'!D30</f>
        <v>PROTECCION CIVIL</v>
      </c>
      <c r="F45" s="32" t="e">
        <f>'[1]HERRAMIENTAS'!E30</f>
        <v>#REF!</v>
      </c>
      <c r="G45" s="31">
        <f>'[1]HERRAMIENTAS'!F30</f>
        <v>4500</v>
      </c>
      <c r="H45" s="34" t="s">
        <v>1196</v>
      </c>
      <c r="I45" s="30" t="s">
        <v>1193</v>
      </c>
    </row>
    <row r="46" spans="1:10" ht="13.5" customHeight="1">
      <c r="A46" s="8"/>
      <c r="B46" s="409" t="s">
        <v>691</v>
      </c>
      <c r="C46" s="410"/>
      <c r="D46" s="410"/>
      <c r="E46" s="410"/>
      <c r="F46" s="410"/>
      <c r="H46" s="86">
        <f>SUM(G34:G45)</f>
        <v>47259.074</v>
      </c>
      <c r="I46" s="23"/>
      <c r="J46" s="35">
        <f>H46</f>
        <v>47259.074</v>
      </c>
    </row>
    <row r="47" ht="12.75">
      <c r="A47" s="8"/>
    </row>
    <row r="48" spans="1:9" ht="12.75">
      <c r="A48" s="8"/>
      <c r="B48" s="44" t="s">
        <v>1627</v>
      </c>
      <c r="C48" s="44"/>
      <c r="D48" s="49" t="s">
        <v>6</v>
      </c>
      <c r="E48" s="49" t="s">
        <v>1501</v>
      </c>
      <c r="F48" s="44"/>
      <c r="G48" s="44" t="s">
        <v>1467</v>
      </c>
      <c r="H48" s="44"/>
      <c r="I48" s="44"/>
    </row>
    <row r="49" spans="1:9" ht="12.75">
      <c r="A49" s="8"/>
      <c r="B49" s="44"/>
      <c r="C49" s="44"/>
      <c r="D49" s="49"/>
      <c r="E49" s="44"/>
      <c r="F49" s="44"/>
      <c r="G49" s="44"/>
      <c r="H49" s="44"/>
      <c r="I49" s="44"/>
    </row>
    <row r="50" spans="1:9" ht="12.75">
      <c r="A50" s="8"/>
      <c r="D50" s="44"/>
      <c r="G50" s="44"/>
      <c r="H50" s="44"/>
      <c r="I50" s="44"/>
    </row>
    <row r="51" spans="1:9" ht="12.75">
      <c r="A51" s="8"/>
      <c r="B51" s="44" t="s">
        <v>1672</v>
      </c>
      <c r="C51" s="44"/>
      <c r="D51" s="44" t="s">
        <v>1399</v>
      </c>
      <c r="E51" s="44" t="s">
        <v>1772</v>
      </c>
      <c r="G51" s="44" t="s">
        <v>1401</v>
      </c>
      <c r="H51" s="44"/>
      <c r="I51" s="44"/>
    </row>
    <row r="52" spans="1:3" ht="12.75">
      <c r="A52" s="8"/>
      <c r="B52" s="44"/>
      <c r="C52" s="44"/>
    </row>
    <row r="53" spans="1:3" ht="15.75">
      <c r="A53" s="8"/>
      <c r="B53" s="2" t="s">
        <v>45</v>
      </c>
      <c r="C53" s="2"/>
    </row>
    <row r="54" spans="1:9" ht="15.75">
      <c r="A54" s="8"/>
      <c r="B54" s="2" t="s">
        <v>10</v>
      </c>
      <c r="C54" s="2"/>
      <c r="I54" t="s">
        <v>1884</v>
      </c>
    </row>
    <row r="55" spans="1:3" ht="15.75">
      <c r="A55" s="8"/>
      <c r="B55" s="2" t="s">
        <v>1883</v>
      </c>
      <c r="C55" s="2"/>
    </row>
    <row r="56" spans="1:9" ht="15.75">
      <c r="A56" s="8"/>
      <c r="B56" s="2" t="s">
        <v>18</v>
      </c>
      <c r="C56" s="2"/>
      <c r="D56" s="4"/>
      <c r="E56" s="4"/>
      <c r="F56" s="4"/>
      <c r="G56" s="4"/>
      <c r="H56" s="4"/>
      <c r="I56" s="4"/>
    </row>
    <row r="57" ht="12.75">
      <c r="A57" s="8"/>
    </row>
    <row r="58" spans="1:9" ht="25.5">
      <c r="A58" s="193" t="s">
        <v>1782</v>
      </c>
      <c r="B58" s="189" t="s">
        <v>19</v>
      </c>
      <c r="C58" s="9" t="s">
        <v>9</v>
      </c>
      <c r="D58" s="9" t="s">
        <v>12</v>
      </c>
      <c r="E58" s="9" t="s">
        <v>22</v>
      </c>
      <c r="F58" s="9" t="s">
        <v>13</v>
      </c>
      <c r="G58" s="9" t="s">
        <v>3</v>
      </c>
      <c r="H58" s="9" t="s">
        <v>4</v>
      </c>
      <c r="I58" s="9" t="s">
        <v>11</v>
      </c>
    </row>
    <row r="59" spans="1:9" ht="12.75">
      <c r="A59" s="8"/>
      <c r="B59" s="190"/>
      <c r="C59" s="7"/>
      <c r="D59" s="7"/>
      <c r="E59" s="7"/>
      <c r="F59" s="7"/>
      <c r="G59" s="7"/>
      <c r="H59" s="7"/>
      <c r="I59" s="7"/>
    </row>
    <row r="60" spans="1:9" ht="25.5">
      <c r="A60" s="8"/>
      <c r="B60" s="23" t="str">
        <f>'[1]HERRAMIENTAS'!A31</f>
        <v>MAT PC HM SIS 01</v>
      </c>
      <c r="C60" s="15"/>
      <c r="D60" s="16" t="str">
        <f>'[1]HERRAMIENTAS'!C31</f>
        <v>SISAYAS CHICAS</v>
      </c>
      <c r="E60" s="18" t="str">
        <f>'[1]HERRAMIENTAS'!D31</f>
        <v>PROTECCION CIVIL</v>
      </c>
      <c r="F60" s="22" t="e">
        <f>'[1]HERRAMIENTAS'!E31</f>
        <v>#REF!</v>
      </c>
      <c r="G60" s="19">
        <f>'[1]HERRAMIENTAS'!F31</f>
        <v>4500</v>
      </c>
      <c r="H60" s="33" t="s">
        <v>1196</v>
      </c>
      <c r="I60" s="18" t="s">
        <v>1193</v>
      </c>
    </row>
    <row r="61" spans="1:9" ht="25.5">
      <c r="A61" s="8"/>
      <c r="B61" s="23" t="str">
        <f>'[1]HERRAMIENTAS'!A32</f>
        <v>MAT PC MEO  FUE 01</v>
      </c>
      <c r="C61" s="15"/>
      <c r="D61" s="16" t="str">
        <f>'[1]HERRAMIENTAS'!C32</f>
        <v>FUENTE DE PODER  50 AMP. 13.5 V</v>
      </c>
      <c r="E61" s="18" t="str">
        <f>'[1]HERRAMIENTAS'!D32</f>
        <v>PROTECCION CIVIL</v>
      </c>
      <c r="F61" s="22">
        <f>'[1]HERRAMIENTAS'!E32</f>
        <v>39868</v>
      </c>
      <c r="G61" s="19">
        <f>'[1]HERRAMIENTAS'!F32</f>
        <v>3273.47</v>
      </c>
      <c r="H61" s="33" t="s">
        <v>1196</v>
      </c>
      <c r="I61" s="18" t="s">
        <v>1193</v>
      </c>
    </row>
    <row r="62" spans="1:9" ht="25.5">
      <c r="A62" s="8"/>
      <c r="B62" s="23" t="str">
        <f>'[1]HERRAMIENTAS'!A33</f>
        <v>MAT PC ER RAD 01-03</v>
      </c>
      <c r="C62" s="15"/>
      <c r="D62" s="16" t="str">
        <f>'[1]HERRAMIENTAS'!C33</f>
        <v>RADIOS PORTATILES</v>
      </c>
      <c r="E62" s="18" t="str">
        <f>'[1]HERRAMIENTAS'!D33</f>
        <v>PROTECCION CIVIL</v>
      </c>
      <c r="F62" s="22"/>
      <c r="G62" s="19">
        <f>'[1]HERRAMIENTAS'!F33</f>
        <v>7500</v>
      </c>
      <c r="H62" s="33" t="s">
        <v>1196</v>
      </c>
      <c r="I62" s="18" t="s">
        <v>1193</v>
      </c>
    </row>
    <row r="63" spans="1:9" ht="27">
      <c r="A63" s="8"/>
      <c r="B63" s="23" t="str">
        <f>'[1]HERRAMIENTAS'!A34</f>
        <v>MAT PC ER RAD 05</v>
      </c>
      <c r="C63" s="15"/>
      <c r="D63" s="16" t="str">
        <f>'[1]HERRAMIENTAS'!C34</f>
        <v>EQUIPO DE RADIOS PARA AMBULANCIA </v>
      </c>
      <c r="E63" s="18" t="str">
        <f>'[1]HERRAMIENTAS'!D34</f>
        <v>PROTECCION CIVIL</v>
      </c>
      <c r="F63" s="22">
        <f>'[1]HERRAMIENTAS'!E34</f>
        <v>40452</v>
      </c>
      <c r="G63" s="19">
        <f>'[1]HERRAMIENTAS'!F34</f>
        <v>6000</v>
      </c>
      <c r="H63" s="33" t="s">
        <v>1196</v>
      </c>
      <c r="I63" s="18" t="s">
        <v>1193</v>
      </c>
    </row>
    <row r="64" spans="1:9" ht="13.5">
      <c r="A64" s="8"/>
      <c r="B64" s="23"/>
      <c r="C64" s="15"/>
      <c r="D64" s="16" t="str">
        <f>'[1]HERRAMIENTAS'!C35</f>
        <v>RADIOS PCK 4 IDLAND UNIDEN</v>
      </c>
      <c r="E64" s="18" t="str">
        <f>'[1]HERRAMIENTAS'!D35</f>
        <v>TESORERIA MUNICIPAL</v>
      </c>
      <c r="F64" s="22"/>
      <c r="G64" s="19">
        <f>'[1]HERRAMIENTAS'!F35</f>
        <v>3681.16</v>
      </c>
      <c r="H64" s="33" t="s">
        <v>1196</v>
      </c>
      <c r="I64" s="18" t="s">
        <v>1193</v>
      </c>
    </row>
    <row r="65" spans="1:9" ht="25.5">
      <c r="A65" s="8"/>
      <c r="B65" s="23" t="str">
        <f>'[1]HERRAMIENTAS'!A36</f>
        <v>MAT OP MAQE CARRET.</v>
      </c>
      <c r="C65" s="15"/>
      <c r="D65" s="16" t="str">
        <f>'[1]HERRAMIENTAS'!C36</f>
        <v>CARRETILLAS MARCA TRUPER</v>
      </c>
      <c r="E65" s="18" t="str">
        <f>'[1]HERRAMIENTAS'!D36</f>
        <v>OBRAS PUBLICAS</v>
      </c>
      <c r="F65" s="22">
        <f>'[1]HERRAMIENTAS'!E36</f>
        <v>40269</v>
      </c>
      <c r="G65" s="19">
        <f>'[1]HERRAMIENTAS'!F36</f>
        <v>1359.99</v>
      </c>
      <c r="H65" s="33" t="s">
        <v>1196</v>
      </c>
      <c r="I65" s="18" t="s">
        <v>1193</v>
      </c>
    </row>
    <row r="66" spans="1:9" ht="25.5">
      <c r="A66" s="8"/>
      <c r="B66" s="23" t="str">
        <f>'[1]HERRAMIENTAS'!A37</f>
        <v>MAT OP MAQE ESC.ALUM</v>
      </c>
      <c r="C66" s="15"/>
      <c r="D66" s="16" t="str">
        <f>'[1]HERRAMIENTAS'!C37</f>
        <v>ESCALERA DE ALUMINIO</v>
      </c>
      <c r="E66" s="18" t="str">
        <f>'[1]HERRAMIENTAS'!D37</f>
        <v>OBRAS PUBLICAS</v>
      </c>
      <c r="F66" s="22">
        <f>'[1]HERRAMIENTAS'!E37</f>
        <v>40269</v>
      </c>
      <c r="G66" s="19">
        <f>'[1]HERRAMIENTAS'!F37</f>
        <v>2124</v>
      </c>
      <c r="H66" s="33" t="s">
        <v>1196</v>
      </c>
      <c r="I66" s="18" t="s">
        <v>1193</v>
      </c>
    </row>
    <row r="67" spans="1:9" ht="27">
      <c r="A67" s="8"/>
      <c r="B67" s="23" t="str">
        <f>'[1]HERRAMIENTAS'!A38</f>
        <v>MAT OP MAQE GATO 3T</v>
      </c>
      <c r="C67" s="15"/>
      <c r="D67" s="16" t="str">
        <f>'[1]HERRAMIENTAS'!C38</f>
        <v>1 GATO DE 3 TONELADAS DE PATIN  GRAPO 3</v>
      </c>
      <c r="E67" s="18" t="str">
        <f>'[1]HERRAMIENTAS'!D38</f>
        <v>SERVICIOS PUBLICOS </v>
      </c>
      <c r="F67" s="22">
        <f>'[1]HERRAMIENTAS'!E38</f>
        <v>40269</v>
      </c>
      <c r="G67" s="19">
        <f>'[1]HERRAMIENTAS'!F38</f>
        <v>4140</v>
      </c>
      <c r="H67" s="33" t="s">
        <v>1196</v>
      </c>
      <c r="I67" s="18" t="s">
        <v>1193</v>
      </c>
    </row>
    <row r="68" spans="1:9" ht="13.5">
      <c r="A68" s="8"/>
      <c r="B68" s="23"/>
      <c r="C68" s="15"/>
      <c r="D68" s="16" t="str">
        <f>'[1]HERRAMIENTAS'!C39</f>
        <v>TRANSFORMADOR UNIVERSAL</v>
      </c>
      <c r="E68" s="18" t="str">
        <f>'[1]HERRAMIENTAS'!D39</f>
        <v>SERVICIOS PUBLICOS </v>
      </c>
      <c r="F68" s="22">
        <f>'[1]HERRAMIENTAS'!E39</f>
        <v>41395</v>
      </c>
      <c r="G68" s="19">
        <f>'[1]HERRAMIENTAS'!F39</f>
        <v>843.58</v>
      </c>
      <c r="H68" s="33" t="s">
        <v>1196</v>
      </c>
      <c r="I68" s="18" t="s">
        <v>1193</v>
      </c>
    </row>
    <row r="69" spans="1:9" ht="27">
      <c r="A69" s="8"/>
      <c r="B69" s="23"/>
      <c r="C69" s="15"/>
      <c r="D69" s="16" t="str">
        <f>'[1]HERRAMIENTAS'!C40</f>
        <v>ARRANCADOR 2HP-220V MARCA PENTAX</v>
      </c>
      <c r="E69" s="18" t="str">
        <f>'[1]HERRAMIENTAS'!D40</f>
        <v>SERVICIOS PUBLICOS </v>
      </c>
      <c r="F69" s="22">
        <f>'[1]HERRAMIENTAS'!E40</f>
        <v>41306</v>
      </c>
      <c r="G69" s="19">
        <f>'[1]HERRAMIENTAS'!F40</f>
        <v>2004.48</v>
      </c>
      <c r="H69" s="33" t="s">
        <v>1196</v>
      </c>
      <c r="I69" s="18" t="s">
        <v>1193</v>
      </c>
    </row>
    <row r="70" spans="1:9" ht="27">
      <c r="A70" s="8"/>
      <c r="B70" s="23"/>
      <c r="C70" s="15"/>
      <c r="D70" s="16" t="str">
        <f>'[1]HERRAMIENTAS'!C41</f>
        <v>DESARMADORES COMBINADOS 8 PIEZAS</v>
      </c>
      <c r="E70" s="18" t="str">
        <f>'[1]HERRAMIENTAS'!D41</f>
        <v>SERVICIOS PUBLICOS </v>
      </c>
      <c r="F70" s="22">
        <f>'[1]HERRAMIENTAS'!E41</f>
        <v>41334</v>
      </c>
      <c r="G70" s="19">
        <f>'[1]HERRAMIENTAS'!F41</f>
        <v>459.7</v>
      </c>
      <c r="H70" s="33" t="s">
        <v>1196</v>
      </c>
      <c r="I70" s="18" t="s">
        <v>1193</v>
      </c>
    </row>
    <row r="71" spans="1:9" ht="13.5">
      <c r="A71" s="8"/>
      <c r="B71" s="23"/>
      <c r="C71" s="15"/>
      <c r="D71" s="16" t="str">
        <f>'[1]HERRAMIENTAS'!C42</f>
        <v>LLAVES ALLEN STD KNOVA</v>
      </c>
      <c r="E71" s="18" t="str">
        <f>'[1]HERRAMIENTAS'!D42</f>
        <v>SERVICIOS PUBLICOS </v>
      </c>
      <c r="F71" s="22">
        <f>'[1]HERRAMIENTAS'!E42</f>
        <v>41334</v>
      </c>
      <c r="G71" s="19">
        <f>'[1]HERRAMIENTAS'!F42</f>
        <v>113.3</v>
      </c>
      <c r="H71" s="33" t="s">
        <v>1196</v>
      </c>
      <c r="I71" s="18" t="s">
        <v>1193</v>
      </c>
    </row>
    <row r="72" spans="1:9" ht="27">
      <c r="A72" s="8"/>
      <c r="B72" s="23"/>
      <c r="C72" s="15"/>
      <c r="D72" s="16" t="str">
        <f>'[1]HERRAMIENTAS'!C43</f>
        <v>LLAVES ESTÁNDAR Y MILIMETRICAS DE 22 PZAS</v>
      </c>
      <c r="E72" s="18" t="str">
        <f>'[1]HERRAMIENTAS'!D43</f>
        <v>SERVICIOS PUBLICOS </v>
      </c>
      <c r="F72" s="22">
        <f>'[1]HERRAMIENTAS'!E43</f>
        <v>41334</v>
      </c>
      <c r="G72" s="19">
        <f>'[1]HERRAMIENTAS'!F43</f>
        <v>915.5</v>
      </c>
      <c r="H72" s="33" t="s">
        <v>1196</v>
      </c>
      <c r="I72" s="18" t="s">
        <v>1193</v>
      </c>
    </row>
    <row r="73" spans="1:9" ht="13.5">
      <c r="A73" s="8"/>
      <c r="B73" s="191"/>
      <c r="C73" s="28"/>
      <c r="D73" s="29" t="str">
        <f>'[1]HERRAMIENTAS'!C44</f>
        <v>CARRETILLAS ZAZUL HONDA SAT-15</v>
      </c>
      <c r="E73" s="30" t="str">
        <f>'[1]HERRAMIENTAS'!D44</f>
        <v>SERVICIOS PUBLICOS </v>
      </c>
      <c r="F73" s="32">
        <f>'[1]HERRAMIENTAS'!E44</f>
        <v>41306</v>
      </c>
      <c r="G73" s="31">
        <f>'[1]HERRAMIENTAS'!F44</f>
        <v>1550</v>
      </c>
      <c r="H73" s="34" t="s">
        <v>1196</v>
      </c>
      <c r="I73" s="30" t="s">
        <v>1193</v>
      </c>
    </row>
    <row r="74" spans="1:10" ht="13.5" customHeight="1">
      <c r="A74" s="8"/>
      <c r="B74" s="409" t="s">
        <v>691</v>
      </c>
      <c r="C74" s="410"/>
      <c r="D74" s="410"/>
      <c r="E74" s="410"/>
      <c r="F74" s="410"/>
      <c r="H74" s="86">
        <f>SUM(G60:G73)</f>
        <v>38465.18000000001</v>
      </c>
      <c r="I74" s="23"/>
      <c r="J74" s="35">
        <f>H74</f>
        <v>38465.18000000001</v>
      </c>
    </row>
    <row r="75" spans="1:9" ht="12.75">
      <c r="A75" s="8"/>
      <c r="B75" s="44" t="s">
        <v>1627</v>
      </c>
      <c r="C75" s="44"/>
      <c r="D75" s="49" t="s">
        <v>6</v>
      </c>
      <c r="E75" s="49" t="s">
        <v>1501</v>
      </c>
      <c r="F75" s="44"/>
      <c r="G75" s="44" t="s">
        <v>1467</v>
      </c>
      <c r="H75" s="44"/>
      <c r="I75" s="44"/>
    </row>
    <row r="76" spans="1:9" ht="12.75">
      <c r="A76" s="8"/>
      <c r="B76" s="44"/>
      <c r="C76" s="44"/>
      <c r="D76" s="49"/>
      <c r="E76" s="44"/>
      <c r="F76" s="44"/>
      <c r="G76" s="44"/>
      <c r="H76" s="44"/>
      <c r="I76" s="44"/>
    </row>
    <row r="77" ht="12.75">
      <c r="A77" s="8"/>
    </row>
    <row r="78" spans="1:9" ht="12.75">
      <c r="A78" s="8"/>
      <c r="B78" s="44" t="s">
        <v>1672</v>
      </c>
      <c r="C78" s="44"/>
      <c r="D78" s="44" t="s">
        <v>1399</v>
      </c>
      <c r="E78" s="44" t="s">
        <v>1772</v>
      </c>
      <c r="G78" s="44" t="s">
        <v>1401</v>
      </c>
      <c r="H78" s="44"/>
      <c r="I78" s="44"/>
    </row>
    <row r="79" spans="1:9" ht="12.75">
      <c r="A79" s="8"/>
      <c r="B79" s="44"/>
      <c r="C79" s="44"/>
      <c r="D79" s="44"/>
      <c r="E79" s="44"/>
      <c r="F79" s="44"/>
      <c r="G79" s="44"/>
      <c r="H79" s="44"/>
      <c r="I79" s="44"/>
    </row>
    <row r="80" spans="1:9" ht="13.5">
      <c r="A80" s="8"/>
      <c r="B80" s="45"/>
      <c r="C80" s="46"/>
      <c r="D80" s="46"/>
      <c r="E80" s="45"/>
      <c r="F80" s="45"/>
      <c r="G80" s="47"/>
      <c r="H80" s="47"/>
      <c r="I80" s="45"/>
    </row>
    <row r="81" spans="1:3" ht="15.75">
      <c r="A81" s="8"/>
      <c r="B81" s="2" t="s">
        <v>45</v>
      </c>
      <c r="C81" s="2"/>
    </row>
    <row r="82" spans="1:9" ht="15.75">
      <c r="A82" s="8"/>
      <c r="B82" s="2" t="s">
        <v>10</v>
      </c>
      <c r="C82" s="2"/>
      <c r="I82" t="s">
        <v>1884</v>
      </c>
    </row>
    <row r="83" spans="1:3" ht="15.75">
      <c r="A83" s="8"/>
      <c r="B83" s="2" t="s">
        <v>1883</v>
      </c>
      <c r="C83" s="2"/>
    </row>
    <row r="84" spans="1:9" ht="15.75">
      <c r="A84" s="8"/>
      <c r="B84" s="2" t="s">
        <v>18</v>
      </c>
      <c r="C84" s="2"/>
      <c r="D84" s="4"/>
      <c r="E84" s="4"/>
      <c r="F84" s="4"/>
      <c r="G84" s="4"/>
      <c r="H84" s="4"/>
      <c r="I84" s="4"/>
    </row>
    <row r="85" ht="12.75">
      <c r="A85" s="8"/>
    </row>
    <row r="86" spans="1:9" ht="25.5">
      <c r="A86" s="193" t="s">
        <v>1782</v>
      </c>
      <c r="B86" s="189" t="s">
        <v>19</v>
      </c>
      <c r="C86" s="9" t="s">
        <v>9</v>
      </c>
      <c r="D86" s="9" t="s">
        <v>12</v>
      </c>
      <c r="E86" s="9" t="s">
        <v>22</v>
      </c>
      <c r="F86" s="9" t="s">
        <v>13</v>
      </c>
      <c r="G86" s="9" t="s">
        <v>3</v>
      </c>
      <c r="H86" s="9" t="s">
        <v>4</v>
      </c>
      <c r="I86" s="9" t="s">
        <v>11</v>
      </c>
    </row>
    <row r="87" spans="1:9" ht="12.75">
      <c r="A87" s="8"/>
      <c r="B87" s="190"/>
      <c r="C87" s="7"/>
      <c r="D87" s="7"/>
      <c r="E87" s="7"/>
      <c r="F87" s="7"/>
      <c r="G87" s="7"/>
      <c r="H87" s="7"/>
      <c r="I87" s="7"/>
    </row>
    <row r="88" spans="1:9" ht="13.5">
      <c r="A88" s="8"/>
      <c r="B88" s="23"/>
      <c r="C88" s="15"/>
      <c r="D88" s="16" t="str">
        <f>'[1]HERRAMIENTAS'!C45</f>
        <v>PERICO 24 PROTO</v>
      </c>
      <c r="E88" s="18" t="str">
        <f>'[1]HERRAMIENTAS'!D45</f>
        <v>SERVICIOS PUBLICOS </v>
      </c>
      <c r="F88" s="22">
        <f>'[1]HERRAMIENTAS'!E45</f>
        <v>41306</v>
      </c>
      <c r="G88" s="19">
        <f>'[1]HERRAMIENTAS'!F45</f>
        <v>1348.08</v>
      </c>
      <c r="H88" s="33" t="s">
        <v>1196</v>
      </c>
      <c r="I88" s="18" t="s">
        <v>1193</v>
      </c>
    </row>
    <row r="89" spans="1:9" ht="13.5">
      <c r="A89" s="8"/>
      <c r="B89" s="23"/>
      <c r="C89" s="15"/>
      <c r="D89" s="16" t="str">
        <f>'[1]HERRAMIENTAS'!C46</f>
        <v>STILSON PRETUL 24"</v>
      </c>
      <c r="E89" s="18" t="str">
        <f>'[1]HERRAMIENTAS'!D46</f>
        <v>SERVICIOS PUBLICOS </v>
      </c>
      <c r="F89" s="22">
        <f>'[1]HERRAMIENTAS'!E46</f>
        <v>41306</v>
      </c>
      <c r="G89" s="19">
        <f>'[1]HERRAMIENTAS'!F46</f>
        <v>329.44</v>
      </c>
      <c r="H89" s="33" t="s">
        <v>1196</v>
      </c>
      <c r="I89" s="18" t="s">
        <v>1193</v>
      </c>
    </row>
    <row r="90" spans="1:9" ht="27">
      <c r="A90" s="8"/>
      <c r="B90" s="23"/>
      <c r="C90" s="15"/>
      <c r="D90" s="16" t="str">
        <f>'[1]HERRAMIENTAS'!C47</f>
        <v>PINZAS DE CORTE DIAGONAL INDTR 7" KNOVA</v>
      </c>
      <c r="E90" s="18" t="str">
        <f>'[1]HERRAMIENTAS'!D47</f>
        <v>SERVICIOS PUBLICOS </v>
      </c>
      <c r="F90" s="22">
        <f>'[1]HERRAMIENTAS'!E47</f>
        <v>41334</v>
      </c>
      <c r="G90" s="19">
        <f>'[1]HERRAMIENTAS'!F47</f>
        <v>201.53</v>
      </c>
      <c r="H90" s="33" t="s">
        <v>1196</v>
      </c>
      <c r="I90" s="18" t="s">
        <v>1193</v>
      </c>
    </row>
    <row r="91" spans="1:9" ht="27">
      <c r="A91" s="8"/>
      <c r="B91" s="23"/>
      <c r="C91" s="15"/>
      <c r="D91" s="16" t="str">
        <f>'[1]HERRAMIENTAS'!C48</f>
        <v>PINZAS ELECTRICAS INDUSTRIALES 9 1/2"</v>
      </c>
      <c r="E91" s="18" t="str">
        <f>'[1]HERRAMIENTAS'!D48</f>
        <v>SERVICIOS PUBLICOS </v>
      </c>
      <c r="F91" s="22">
        <f>'[1]HERRAMIENTAS'!E48</f>
        <v>41334</v>
      </c>
      <c r="G91" s="19">
        <f>'[1]HERRAMIENTAS'!F48</f>
        <v>315.45</v>
      </c>
      <c r="H91" s="33" t="s">
        <v>1196</v>
      </c>
      <c r="I91" s="18" t="s">
        <v>1193</v>
      </c>
    </row>
    <row r="92" spans="1:9" ht="13.5">
      <c r="A92" s="8"/>
      <c r="B92" s="23"/>
      <c r="C92" s="15"/>
      <c r="D92" s="16" t="str">
        <f>'[1]HERRAMIENTAS'!C49</f>
        <v>PINZAS PUNTA Y CORTE 8" KNOVA</v>
      </c>
      <c r="E92" s="18" t="str">
        <f>'[1]HERRAMIENTAS'!D49</f>
        <v>SERVICIOS PUBLICOS </v>
      </c>
      <c r="F92" s="22">
        <f>'[1]HERRAMIENTAS'!E49</f>
        <v>41334</v>
      </c>
      <c r="G92" s="19">
        <f>'[1]HERRAMIENTAS'!F49</f>
        <v>171.22</v>
      </c>
      <c r="H92" s="33" t="s">
        <v>1196</v>
      </c>
      <c r="I92" s="18" t="s">
        <v>1193</v>
      </c>
    </row>
    <row r="93" spans="1:9" ht="13.5">
      <c r="A93" s="8"/>
      <c r="B93" s="23"/>
      <c r="C93" s="15"/>
      <c r="D93" s="16" t="str">
        <f>'[1]HERRAMIENTAS'!C50</f>
        <v>CINCEL 7/8*12</v>
      </c>
      <c r="E93" s="18" t="str">
        <f>'[1]HERRAMIENTAS'!D50</f>
        <v>SERVICIOS PUBLICOS </v>
      </c>
      <c r="F93" s="22">
        <f>'[1]HERRAMIENTAS'!E50</f>
        <v>41365</v>
      </c>
      <c r="G93" s="19">
        <f>'[1]HERRAMIENTAS'!F50</f>
        <v>172.59</v>
      </c>
      <c r="H93" s="33" t="s">
        <v>1196</v>
      </c>
      <c r="I93" s="18" t="s">
        <v>1193</v>
      </c>
    </row>
    <row r="94" spans="1:9" ht="27">
      <c r="A94" s="8"/>
      <c r="B94" s="23"/>
      <c r="C94" s="15"/>
      <c r="D94" s="16" t="str">
        <f>'[1]HERRAMIENTAS'!C51</f>
        <v>BROCAS Y PUNTAS Y 300 PZAS KNOVA</v>
      </c>
      <c r="E94" s="18" t="str">
        <f>'[1]HERRAMIENTAS'!D51</f>
        <v>SERVICIOS PUBLICOS </v>
      </c>
      <c r="F94" s="22">
        <f>'[1]HERRAMIENTAS'!E51</f>
        <v>41365</v>
      </c>
      <c r="G94" s="19">
        <f>'[1]HERRAMIENTAS'!F51</f>
        <v>375.84</v>
      </c>
      <c r="H94" s="33" t="s">
        <v>1196</v>
      </c>
      <c r="I94" s="18" t="s">
        <v>1193</v>
      </c>
    </row>
    <row r="95" spans="1:9" ht="27">
      <c r="A95" s="8"/>
      <c r="B95" s="23"/>
      <c r="C95" s="15"/>
      <c r="D95" s="16" t="str">
        <f>'[1]HERRAMIENTAS'!C52</f>
        <v>TALADRO ROTO MARTILLO 1/2 BOSCH</v>
      </c>
      <c r="E95" s="18" t="str">
        <f>'[1]HERRAMIENTAS'!D52</f>
        <v>SERVICIOS PUBLICOS </v>
      </c>
      <c r="F95" s="22">
        <f>'[1]HERRAMIENTAS'!E52</f>
        <v>41334</v>
      </c>
      <c r="G95" s="19">
        <f>'[1]HERRAMIENTAS'!F52</f>
        <v>2193.1</v>
      </c>
      <c r="H95" s="33" t="s">
        <v>1196</v>
      </c>
      <c r="I95" s="18" t="s">
        <v>1193</v>
      </c>
    </row>
    <row r="96" spans="1:9" ht="13.5">
      <c r="A96" s="8"/>
      <c r="B96" s="23"/>
      <c r="C96" s="15"/>
      <c r="D96" s="16" t="str">
        <f>'[1]HERRAMIENTAS'!C53</f>
        <v>MINIESMERILADOR 4 1/2 DEWALT</v>
      </c>
      <c r="E96" s="18" t="str">
        <f>'[1]HERRAMIENTAS'!D53</f>
        <v>SERVICIOS PUBLICOS </v>
      </c>
      <c r="F96" s="22">
        <f>'[1]HERRAMIENTAS'!E53</f>
        <v>41518</v>
      </c>
      <c r="G96" s="19">
        <f>'[1]HERRAMIENTAS'!F53</f>
        <v>1550.01</v>
      </c>
      <c r="H96" s="33" t="s">
        <v>1196</v>
      </c>
      <c r="I96" s="18" t="s">
        <v>1193</v>
      </c>
    </row>
    <row r="97" spans="1:9" ht="13.5">
      <c r="A97" s="8"/>
      <c r="B97" s="23"/>
      <c r="C97" s="15"/>
      <c r="D97" s="16" t="str">
        <f>'[1]HERRAMIENTAS'!C54</f>
        <v>DISCO DIAMANT 4 1/2</v>
      </c>
      <c r="E97" s="18" t="str">
        <f>'[1]HERRAMIENTAS'!D54</f>
        <v>SERVICIOS PUBLICOS </v>
      </c>
      <c r="F97" s="22">
        <f>'[1]HERRAMIENTAS'!E54</f>
        <v>41518</v>
      </c>
      <c r="G97" s="19">
        <f>'[1]HERRAMIENTAS'!F54</f>
        <v>95</v>
      </c>
      <c r="H97" s="33" t="s">
        <v>1196</v>
      </c>
      <c r="I97" s="18" t="s">
        <v>1193</v>
      </c>
    </row>
    <row r="98" spans="1:9" ht="27">
      <c r="A98" s="8"/>
      <c r="B98" s="23"/>
      <c r="C98" s="15"/>
      <c r="D98" s="16" t="str">
        <f>'[1]HERRAMIENTAS'!C55</f>
        <v>MULTIMETRO DIGITAL DE GANCHO KNOVA</v>
      </c>
      <c r="E98" s="18" t="str">
        <f>'[1]HERRAMIENTAS'!D55</f>
        <v>SERVICIOS PUBLICOS </v>
      </c>
      <c r="F98" s="22">
        <f>'[1]HERRAMIENTAS'!E55</f>
        <v>41334</v>
      </c>
      <c r="G98" s="19">
        <f>'[1]HERRAMIENTAS'!F55</f>
        <v>1153.5</v>
      </c>
      <c r="H98" s="33" t="s">
        <v>1196</v>
      </c>
      <c r="I98" s="18" t="s">
        <v>1193</v>
      </c>
    </row>
    <row r="99" spans="1:9" ht="27">
      <c r="A99" s="8"/>
      <c r="B99" s="23"/>
      <c r="C99" s="15"/>
      <c r="D99" s="16" t="str">
        <f>'[1]HERRAMIENTAS'!C56</f>
        <v>ROTOMARTILLO DE 1/2 MILWOAKER 5378-20</v>
      </c>
      <c r="E99" s="18" t="str">
        <f>'[1]HERRAMIENTAS'!D56</f>
        <v>SERVICIOS PUBLICOS </v>
      </c>
      <c r="F99" s="22">
        <f>'[1]HERRAMIENTAS'!E56</f>
        <v>41487</v>
      </c>
      <c r="G99" s="19">
        <f>'[1]HERRAMIENTAS'!F56</f>
        <v>2100</v>
      </c>
      <c r="H99" s="33" t="s">
        <v>1196</v>
      </c>
      <c r="I99" s="18" t="s">
        <v>1193</v>
      </c>
    </row>
    <row r="100" spans="1:9" ht="13.5">
      <c r="A100" s="8"/>
      <c r="B100" s="23"/>
      <c r="C100" s="15"/>
      <c r="D100" s="16" t="str">
        <f>'[1]HERRAMIENTAS'!C57</f>
        <v>JUEGO DE BROCAS PI METAL</v>
      </c>
      <c r="E100" s="18" t="str">
        <f>'[1]HERRAMIENTAS'!D57</f>
        <v>SERVICIOS PUBLICOS </v>
      </c>
      <c r="F100" s="22">
        <f>'[1]HERRAMIENTAS'!E57</f>
        <v>41487</v>
      </c>
      <c r="G100" s="19">
        <f>'[1]HERRAMIENTAS'!F57</f>
        <v>210.02</v>
      </c>
      <c r="H100" s="33" t="s">
        <v>1196</v>
      </c>
      <c r="I100" s="18" t="s">
        <v>1193</v>
      </c>
    </row>
    <row r="101" spans="1:9" ht="13.5">
      <c r="A101" s="8"/>
      <c r="B101" s="23"/>
      <c r="C101" s="15"/>
      <c r="D101" s="16" t="str">
        <f>'[1]HERRAMIENTAS'!C58</f>
        <v>ROTOMARTILLO  BOSCH 1/2 R16</v>
      </c>
      <c r="E101" s="18" t="str">
        <f>'[1]HERRAMIENTAS'!D58</f>
        <v>SERVICIOS PUBLICOS </v>
      </c>
      <c r="F101" s="22">
        <f>'[1]HERRAMIENTAS'!E58</f>
        <v>41365</v>
      </c>
      <c r="G101" s="19">
        <f>'[1]HERRAMIENTAS'!F58</f>
        <v>2268.96</v>
      </c>
      <c r="H101" s="33" t="s">
        <v>1196</v>
      </c>
      <c r="I101" s="18" t="s">
        <v>1193</v>
      </c>
    </row>
    <row r="102" spans="1:9" ht="27">
      <c r="A102" s="8"/>
      <c r="B102" s="23"/>
      <c r="C102" s="15"/>
      <c r="D102" s="16" t="str">
        <f>'[1]HERRAMIENTAS'!C59</f>
        <v>MATRACA REVERSIBLE DOBLE CUADRO 3/8 Y 1/5 KNOVA</v>
      </c>
      <c r="E102" s="18" t="str">
        <f>'[1]HERRAMIENTAS'!D59</f>
        <v>SERVICIOS PUBLICOS </v>
      </c>
      <c r="F102" s="22">
        <f>'[1]HERRAMIENTAS'!E59</f>
        <v>41334</v>
      </c>
      <c r="G102" s="19">
        <f>'[1]HERRAMIENTAS'!F59</f>
        <v>411.33</v>
      </c>
      <c r="H102" s="33" t="s">
        <v>1196</v>
      </c>
      <c r="I102" s="18" t="s">
        <v>1193</v>
      </c>
    </row>
    <row r="103" spans="1:9" ht="27">
      <c r="A103" s="8"/>
      <c r="B103" s="191"/>
      <c r="C103" s="28"/>
      <c r="D103" s="29" t="str">
        <f>'[1]HERRAMIENTAS'!C60</f>
        <v>DADOS CORTOS Y LARGOS 1/2 DE 18 PZAS KNOVA</v>
      </c>
      <c r="E103" s="30" t="str">
        <f>'[1]HERRAMIENTAS'!D60</f>
        <v>SERVICIOS PUBLICOS </v>
      </c>
      <c r="F103" s="32">
        <f>'[1]HERRAMIENTAS'!E60</f>
        <v>41334</v>
      </c>
      <c r="G103" s="31">
        <f>'[1]HERRAMIENTAS'!F60</f>
        <v>811.72</v>
      </c>
      <c r="H103" s="34" t="s">
        <v>1196</v>
      </c>
      <c r="I103" s="30" t="s">
        <v>1193</v>
      </c>
    </row>
    <row r="104" spans="1:10" ht="13.5" customHeight="1">
      <c r="A104" s="8"/>
      <c r="B104" s="409" t="s">
        <v>691</v>
      </c>
      <c r="C104" s="410"/>
      <c r="D104" s="410"/>
      <c r="E104" s="410"/>
      <c r="F104" s="410"/>
      <c r="H104" s="86">
        <f>SUM(G88:G103)</f>
        <v>13707.79</v>
      </c>
      <c r="I104" s="23"/>
      <c r="J104" s="35">
        <f>H104</f>
        <v>13707.79</v>
      </c>
    </row>
    <row r="105" spans="1:9" ht="12.75">
      <c r="A105" s="8"/>
      <c r="B105" s="44" t="s">
        <v>1627</v>
      </c>
      <c r="C105" s="44"/>
      <c r="D105" s="49" t="s">
        <v>6</v>
      </c>
      <c r="E105" s="49" t="s">
        <v>1501</v>
      </c>
      <c r="F105" s="44"/>
      <c r="G105" s="44" t="s">
        <v>1467</v>
      </c>
      <c r="H105" s="44"/>
      <c r="I105" s="44"/>
    </row>
    <row r="106" spans="1:9" ht="12.75">
      <c r="A106" s="8"/>
      <c r="B106" s="44"/>
      <c r="C106" s="44"/>
      <c r="D106" s="44"/>
      <c r="E106" s="44"/>
      <c r="F106" s="44"/>
      <c r="G106" s="44"/>
      <c r="H106" s="44"/>
      <c r="I106" s="44"/>
    </row>
    <row r="107" ht="12.75">
      <c r="A107" s="8"/>
    </row>
    <row r="108" spans="1:9" ht="12.75">
      <c r="A108" s="8"/>
      <c r="B108" s="44" t="s">
        <v>1672</v>
      </c>
      <c r="C108" s="44"/>
      <c r="D108" s="44" t="s">
        <v>1399</v>
      </c>
      <c r="E108" s="44" t="s">
        <v>1772</v>
      </c>
      <c r="G108" s="44" t="s">
        <v>1631</v>
      </c>
      <c r="H108" s="44"/>
      <c r="I108" s="44"/>
    </row>
    <row r="109" spans="1:6" ht="12.75">
      <c r="A109" s="8"/>
      <c r="B109" s="103"/>
      <c r="C109" s="44"/>
      <c r="F109" s="44"/>
    </row>
    <row r="110" spans="1:9" ht="13.5">
      <c r="A110" s="8"/>
      <c r="B110" s="23"/>
      <c r="C110" s="24"/>
      <c r="D110" s="24"/>
      <c r="E110" s="23"/>
      <c r="F110" s="23"/>
      <c r="G110" s="26"/>
      <c r="H110" s="26"/>
      <c r="I110" s="23"/>
    </row>
    <row r="111" spans="1:3" ht="15.75">
      <c r="A111" s="8"/>
      <c r="B111" s="2" t="s">
        <v>45</v>
      </c>
      <c r="C111" s="2"/>
    </row>
    <row r="112" spans="1:9" ht="15.75">
      <c r="A112" s="8"/>
      <c r="B112" s="2" t="s">
        <v>10</v>
      </c>
      <c r="C112" s="2"/>
      <c r="I112" t="s">
        <v>1884</v>
      </c>
    </row>
    <row r="113" spans="1:3" ht="15.75">
      <c r="A113" s="8"/>
      <c r="B113" s="2" t="s">
        <v>1883</v>
      </c>
      <c r="C113" s="2"/>
    </row>
    <row r="114" spans="1:9" ht="15.75">
      <c r="A114" s="8"/>
      <c r="B114" s="2" t="s">
        <v>18</v>
      </c>
      <c r="C114" s="2"/>
      <c r="D114" s="4"/>
      <c r="E114" s="4"/>
      <c r="F114" s="4"/>
      <c r="G114" s="4"/>
      <c r="H114" s="4"/>
      <c r="I114" s="4"/>
    </row>
    <row r="115" ht="12.75">
      <c r="A115" s="8"/>
    </row>
    <row r="116" spans="1:9" ht="25.5">
      <c r="A116" s="193" t="s">
        <v>1782</v>
      </c>
      <c r="B116" s="189" t="s">
        <v>19</v>
      </c>
      <c r="C116" s="9" t="s">
        <v>9</v>
      </c>
      <c r="D116" s="9" t="s">
        <v>12</v>
      </c>
      <c r="E116" s="9" t="s">
        <v>22</v>
      </c>
      <c r="F116" s="9" t="s">
        <v>13</v>
      </c>
      <c r="G116" s="9" t="s">
        <v>3</v>
      </c>
      <c r="H116" s="9" t="s">
        <v>4</v>
      </c>
      <c r="I116" s="9" t="s">
        <v>11</v>
      </c>
    </row>
    <row r="117" spans="1:9" ht="12.75">
      <c r="A117" s="8"/>
      <c r="B117" s="190"/>
      <c r="C117" s="7"/>
      <c r="D117" s="7"/>
      <c r="E117" s="7"/>
      <c r="F117" s="7"/>
      <c r="G117" s="7"/>
      <c r="H117" s="7"/>
      <c r="I117" s="7"/>
    </row>
    <row r="118" spans="1:9" ht="27">
      <c r="A118" s="8"/>
      <c r="B118" s="23"/>
      <c r="C118" s="15"/>
      <c r="D118" s="16" t="str">
        <f>'[1]HERRAMIENTAS'!C61</f>
        <v>MACETA DE BOLA 48 OZ HICKORY KNOVA</v>
      </c>
      <c r="E118" s="18" t="str">
        <f>'[1]HERRAMIENTAS'!D61</f>
        <v>SERVICIOS PUBLICOS </v>
      </c>
      <c r="F118" s="22">
        <f>'[1]HERRAMIENTAS'!E61</f>
        <v>41334</v>
      </c>
      <c r="G118" s="19">
        <f>'[1]HERRAMIENTAS'!F61</f>
        <v>328.97</v>
      </c>
      <c r="H118" s="33" t="s">
        <v>1196</v>
      </c>
      <c r="I118" s="18" t="s">
        <v>1193</v>
      </c>
    </row>
    <row r="119" spans="1:9" ht="27">
      <c r="A119" s="8"/>
      <c r="B119" s="23" t="str">
        <f>'[1]HERRAMIENTAS'!A62</f>
        <v>MAT OP EC RP 01-02</v>
      </c>
      <c r="C119" s="15"/>
      <c r="D119" s="16" t="str">
        <f>'[1]HERRAMIENTAS'!C62</f>
        <v>RADIOS 2 VIAS MOTOROLA 15525L 1X@</v>
      </c>
      <c r="E119" s="18" t="str">
        <f>'[1]HERRAMIENTAS'!D62</f>
        <v>OBRAS PUBLICAS</v>
      </c>
      <c r="F119" s="22">
        <f>'[1]HERRAMIENTAS'!E62</f>
        <v>39521</v>
      </c>
      <c r="G119" s="19">
        <f>'[1]HERRAMIENTAS'!F62</f>
        <v>899</v>
      </c>
      <c r="H119" s="33" t="s">
        <v>1196</v>
      </c>
      <c r="I119" s="18" t="s">
        <v>1193</v>
      </c>
    </row>
    <row r="120" spans="1:9" ht="25.5">
      <c r="A120" s="8"/>
      <c r="B120" s="23" t="str">
        <f>'[1]HERRAMIENTAS'!A63</f>
        <v>MAT SEGP EC RP 01-02</v>
      </c>
      <c r="C120" s="15"/>
      <c r="D120" s="16" t="str">
        <f>'[1]HERRAMIENTAS'!C63</f>
        <v>RADIO PORTATIL </v>
      </c>
      <c r="E120" s="18" t="str">
        <f>'[1]HERRAMIENTAS'!D63</f>
        <v>OBRAS PUBLICAS</v>
      </c>
      <c r="F120" s="22">
        <f>'[1]HERRAMIENTAS'!E63</f>
        <v>40032</v>
      </c>
      <c r="G120" s="19">
        <f>'[1]HERRAMIENTAS'!F63</f>
        <v>7600</v>
      </c>
      <c r="H120" s="33" t="s">
        <v>1196</v>
      </c>
      <c r="I120" s="18" t="s">
        <v>1193</v>
      </c>
    </row>
    <row r="121" spans="1:9" ht="25.5">
      <c r="A121" s="8"/>
      <c r="B121" s="23" t="str">
        <f>'[1]HERRAMIENTAS'!A64</f>
        <v>MAT OP ERC  RP</v>
      </c>
      <c r="C121" s="15"/>
      <c r="D121" s="16" t="str">
        <f>'[1]HERRAMIENTAS'!C64</f>
        <v>EQUIPO DE RADIO COMUNICACION </v>
      </c>
      <c r="E121" s="18" t="str">
        <f>'[1]HERRAMIENTAS'!D64</f>
        <v>OBRAS PUBLICAS</v>
      </c>
      <c r="F121" s="22">
        <f>'[1]HERRAMIENTAS'!E64</f>
        <v>40452</v>
      </c>
      <c r="G121" s="19">
        <f>'[1]HERRAMIENTAS'!F64</f>
        <v>6900</v>
      </c>
      <c r="H121" s="33" t="s">
        <v>1196</v>
      </c>
      <c r="I121" s="18" t="s">
        <v>1193</v>
      </c>
    </row>
    <row r="122" spans="1:9" ht="25.5">
      <c r="A122" s="8"/>
      <c r="B122" s="23" t="str">
        <f>'[1]HERRAMIENTAS'!A65</f>
        <v>MAT OP ERC  RP</v>
      </c>
      <c r="C122" s="15"/>
      <c r="D122" s="16" t="str">
        <f>'[1]HERRAMIENTAS'!C65</f>
        <v>RADIO PORTATIL MOD.</v>
      </c>
      <c r="E122" s="18" t="str">
        <f>'[1]HERRAMIENTAS'!D65</f>
        <v>OBRAS PUBLICAS</v>
      </c>
      <c r="F122" s="22">
        <f>'[1]HERRAMIENTAS'!E65</f>
        <v>40584</v>
      </c>
      <c r="G122" s="19">
        <f>'[1]HERRAMIENTAS'!F65</f>
        <v>6900</v>
      </c>
      <c r="H122" s="33" t="s">
        <v>1196</v>
      </c>
      <c r="I122" s="18" t="s">
        <v>1193</v>
      </c>
    </row>
    <row r="123" spans="1:9" ht="13.5">
      <c r="A123" s="8"/>
      <c r="B123" s="23"/>
      <c r="C123" s="15"/>
      <c r="D123" s="16" t="str">
        <f>'[1]HERRAMIENTAS'!C66</f>
        <v>ESMERILADORA</v>
      </c>
      <c r="E123" s="18" t="str">
        <f>'[1]HERRAMIENTAS'!D66</f>
        <v>OBRAS PUBLICAS</v>
      </c>
      <c r="F123" s="22">
        <f>'[1]HERRAMIENTAS'!E66</f>
        <v>41183</v>
      </c>
      <c r="G123" s="19">
        <f>'[1]HERRAMIENTAS'!F66</f>
        <v>2700</v>
      </c>
      <c r="H123" s="33" t="s">
        <v>1196</v>
      </c>
      <c r="I123" s="18" t="s">
        <v>1193</v>
      </c>
    </row>
    <row r="124" spans="1:9" ht="25.5">
      <c r="A124" s="8"/>
      <c r="B124" s="23" t="str">
        <f>'[1]HERRAMIENTAS'!A67</f>
        <v>MAT DIF MEO CARR 01</v>
      </c>
      <c r="C124" s="15"/>
      <c r="D124" s="16" t="str">
        <f>'[1]HERRAMIENTAS'!C67</f>
        <v>CARRO DE PESAS Y POLAINAS</v>
      </c>
      <c r="E124" s="18" t="str">
        <f>'[1]HERRAMIENTAS'!D67</f>
        <v>DIF (UBR)</v>
      </c>
      <c r="F124" s="22" t="e">
        <f>'[1]HERRAMIENTAS'!E67</f>
        <v>#REF!</v>
      </c>
      <c r="G124" s="19">
        <f>'[1]HERRAMIENTAS'!F67</f>
        <v>3599</v>
      </c>
      <c r="H124" s="33" t="s">
        <v>1196</v>
      </c>
      <c r="I124" s="18" t="s">
        <v>1193</v>
      </c>
    </row>
    <row r="125" spans="1:9" ht="27">
      <c r="A125" s="8"/>
      <c r="B125" s="23" t="str">
        <f>'[1]HERRAMIENTAS'!A68</f>
        <v>MAT DIF MEO COL 01</v>
      </c>
      <c r="C125" s="15"/>
      <c r="D125" s="16" t="str">
        <f>'[1]HERRAMIENTAS'!C68</f>
        <v>COLCHON CILINDRICO DE 60CM. AMARILLO MCA.ORTIZ</v>
      </c>
      <c r="E125" s="18" t="str">
        <f>'[1]HERRAMIENTAS'!D68</f>
        <v>DIF (UBR)</v>
      </c>
      <c r="F125" s="22" t="e">
        <f>'[1]HERRAMIENTAS'!E68</f>
        <v>#REF!</v>
      </c>
      <c r="G125" s="19">
        <f>'[1]HERRAMIENTAS'!F68</f>
        <v>3000</v>
      </c>
      <c r="H125" s="33" t="s">
        <v>1196</v>
      </c>
      <c r="I125" s="18" t="s">
        <v>1193</v>
      </c>
    </row>
    <row r="126" spans="1:9" ht="27">
      <c r="A126" s="8"/>
      <c r="B126" s="23" t="str">
        <f>'[1]HERRAMIENTAS'!A69</f>
        <v>MAT DIF MEO COL 02</v>
      </c>
      <c r="C126" s="15"/>
      <c r="D126" s="16" t="str">
        <f>'[1]HERRAMIENTAS'!C69</f>
        <v>COLCHON CILINDRICO DE 90 CM. ROJO MCA. ORTIZ</v>
      </c>
      <c r="E126" s="18" t="str">
        <f>'[1]HERRAMIENTAS'!D69</f>
        <v>DIF (UBR)</v>
      </c>
      <c r="F126" s="22" t="e">
        <f>'[1]HERRAMIENTAS'!E69</f>
        <v>#REF!</v>
      </c>
      <c r="G126" s="19">
        <f>'[1]HERRAMIENTAS'!F69</f>
        <v>3500</v>
      </c>
      <c r="H126" s="33" t="s">
        <v>1196</v>
      </c>
      <c r="I126" s="18" t="s">
        <v>1193</v>
      </c>
    </row>
    <row r="127" spans="1:9" ht="27">
      <c r="A127" s="8"/>
      <c r="B127" s="23" t="str">
        <f>'[1]HERRAMIENTAS'!A70</f>
        <v>MAT DIF MEO COL 03</v>
      </c>
      <c r="C127" s="15"/>
      <c r="D127" s="16" t="str">
        <f>'[1]HERRAMIENTAS'!C70</f>
        <v>COLCHON EN FORMA DE CUÑA MCA. ORTIZ</v>
      </c>
      <c r="E127" s="18" t="str">
        <f>'[1]HERRAMIENTAS'!D70</f>
        <v>DIF (UBR)</v>
      </c>
      <c r="F127" s="22" t="e">
        <f>'[1]HERRAMIENTAS'!E70</f>
        <v>#REF!</v>
      </c>
      <c r="G127" s="19">
        <f>'[1]HERRAMIENTAS'!F70</f>
        <v>3500</v>
      </c>
      <c r="H127" s="33" t="s">
        <v>1196</v>
      </c>
      <c r="I127" s="18" t="s">
        <v>1193</v>
      </c>
    </row>
    <row r="128" spans="1:9" ht="25.5">
      <c r="A128" s="8"/>
      <c r="B128" s="23" t="str">
        <f>'[1]HERRAMIENTAS'!A71</f>
        <v>MAT DIF MEO COL 04-05</v>
      </c>
      <c r="C128" s="15"/>
      <c r="D128" s="16" t="str">
        <f>'[1]HERRAMIENTAS'!C71</f>
        <v>COLCHON DE TERAPIA</v>
      </c>
      <c r="E128" s="18" t="str">
        <f>'[1]HERRAMIENTAS'!D71</f>
        <v>DIF (UBR)</v>
      </c>
      <c r="F128" s="22" t="e">
        <f>'[1]HERRAMIENTAS'!E71</f>
        <v>#REF!</v>
      </c>
      <c r="G128" s="19">
        <f>'[1]HERRAMIENTAS'!F71</f>
        <v>3500</v>
      </c>
      <c r="H128" s="33" t="s">
        <v>1196</v>
      </c>
      <c r="I128" s="18" t="s">
        <v>1193</v>
      </c>
    </row>
    <row r="129" spans="1:9" ht="25.5">
      <c r="A129" s="8"/>
      <c r="B129" s="23" t="str">
        <f>'[1]HERRAMIENTAS'!A72</f>
        <v>MAT DIF MEO ESP 01</v>
      </c>
      <c r="C129" s="15"/>
      <c r="D129" s="16" t="str">
        <f>'[1]HERRAMIENTAS'!C72</f>
        <v>ESPEJO DE PARED</v>
      </c>
      <c r="E129" s="18" t="str">
        <f>'[1]HERRAMIENTAS'!D72</f>
        <v>DIF (UBR)</v>
      </c>
      <c r="F129" s="22" t="e">
        <f>'[1]HERRAMIENTAS'!E72</f>
        <v>#REF!</v>
      </c>
      <c r="G129" s="19">
        <f>'[1]HERRAMIENTAS'!F72</f>
        <v>870</v>
      </c>
      <c r="H129" s="33" t="s">
        <v>1196</v>
      </c>
      <c r="I129" s="18" t="s">
        <v>1193</v>
      </c>
    </row>
    <row r="130" spans="1:9" ht="25.5">
      <c r="A130" s="8"/>
      <c r="B130" s="23" t="str">
        <f>'[1]HERRAMIENTAS'!A73</f>
        <v>MAT DIF MEO LAMP 01</v>
      </c>
      <c r="C130" s="15"/>
      <c r="D130" s="16" t="str">
        <f>'[1]HERRAMIENTAS'!C73</f>
        <v>LAMPARA INFRARROJA MCA. RACO</v>
      </c>
      <c r="E130" s="18" t="str">
        <f>'[1]HERRAMIENTAS'!D73</f>
        <v>DIF (UBR)</v>
      </c>
      <c r="F130" s="22" t="e">
        <f>'[1]HERRAMIENTAS'!E73</f>
        <v>#REF!</v>
      </c>
      <c r="G130" s="19">
        <f>'[1]HERRAMIENTAS'!F73</f>
        <v>450</v>
      </c>
      <c r="H130" s="33" t="s">
        <v>1196</v>
      </c>
      <c r="I130" s="18" t="s">
        <v>1193</v>
      </c>
    </row>
    <row r="131" spans="1:9" ht="25.5">
      <c r="A131" s="8"/>
      <c r="B131" s="191" t="str">
        <f>'[1]HERRAMIENTAS'!A74</f>
        <v>MAT DIF MEO ESTCH 01</v>
      </c>
      <c r="C131" s="28"/>
      <c r="D131" s="29" t="str">
        <f>'[1]HERRAMIENTAS'!C74</f>
        <v>ESTUCHE DE DIAGNOSTICO KAWE</v>
      </c>
      <c r="E131" s="30" t="str">
        <f>'[1]HERRAMIENTAS'!D74</f>
        <v>DIF (UBR)</v>
      </c>
      <c r="F131" s="32" t="e">
        <f>'[1]HERRAMIENTAS'!E74</f>
        <v>#REF!</v>
      </c>
      <c r="G131" s="31">
        <f>'[1]HERRAMIENTAS'!F74</f>
        <v>5000</v>
      </c>
      <c r="H131" s="34" t="s">
        <v>1196</v>
      </c>
      <c r="I131" s="30" t="s">
        <v>1193</v>
      </c>
    </row>
    <row r="132" spans="1:10" ht="13.5" customHeight="1">
      <c r="A132" s="8"/>
      <c r="B132" s="411" t="s">
        <v>691</v>
      </c>
      <c r="C132" s="411"/>
      <c r="D132" s="411"/>
      <c r="E132" s="411"/>
      <c r="F132" s="409"/>
      <c r="H132" s="86">
        <f>SUM(G118:G131)</f>
        <v>48746.97</v>
      </c>
      <c r="I132" s="23"/>
      <c r="J132" s="35">
        <f>H132</f>
        <v>48746.97</v>
      </c>
    </row>
    <row r="133" spans="1:9" ht="12.75">
      <c r="A133" s="8"/>
      <c r="B133" s="44" t="s">
        <v>1675</v>
      </c>
      <c r="C133" s="44"/>
      <c r="D133" s="44" t="s">
        <v>1646</v>
      </c>
      <c r="E133" s="49" t="s">
        <v>1501</v>
      </c>
      <c r="F133" s="44"/>
      <c r="G133" s="44" t="s">
        <v>1624</v>
      </c>
      <c r="H133" s="44"/>
      <c r="I133" s="44"/>
    </row>
    <row r="134" spans="1:9" ht="12.75">
      <c r="A134" s="8"/>
      <c r="B134" s="44"/>
      <c r="C134" s="44"/>
      <c r="D134" s="44"/>
      <c r="E134" s="44"/>
      <c r="F134" s="44"/>
      <c r="G134" s="44"/>
      <c r="H134" s="44"/>
      <c r="I134" s="44"/>
    </row>
    <row r="135" ht="12.75">
      <c r="A135" s="8"/>
    </row>
    <row r="136" spans="1:9" ht="12.75">
      <c r="A136" s="8"/>
      <c r="B136" s="44"/>
      <c r="C136" s="44"/>
      <c r="D136" s="44"/>
      <c r="G136" s="44"/>
      <c r="H136" s="44"/>
      <c r="I136" s="44"/>
    </row>
    <row r="137" spans="1:9" ht="12.75">
      <c r="A137" s="8"/>
      <c r="B137" s="44" t="s">
        <v>1674</v>
      </c>
      <c r="C137" s="44"/>
      <c r="D137" s="44" t="s">
        <v>1399</v>
      </c>
      <c r="E137" s="44" t="s">
        <v>1772</v>
      </c>
      <c r="F137" s="44"/>
      <c r="G137" s="44" t="s">
        <v>1401</v>
      </c>
      <c r="H137" s="44"/>
      <c r="I137" s="44"/>
    </row>
    <row r="138" spans="1:9" ht="13.5">
      <c r="A138" s="8"/>
      <c r="B138" s="23"/>
      <c r="C138" s="24"/>
      <c r="D138" s="24"/>
      <c r="E138" s="23"/>
      <c r="F138" s="23"/>
      <c r="G138" s="26"/>
      <c r="H138" s="26"/>
      <c r="I138" s="23"/>
    </row>
    <row r="139" spans="1:3" ht="15.75">
      <c r="A139" s="8"/>
      <c r="B139" s="2" t="s">
        <v>45</v>
      </c>
      <c r="C139" s="2"/>
    </row>
    <row r="140" spans="1:9" ht="15.75">
      <c r="A140" s="8"/>
      <c r="B140" s="2" t="s">
        <v>10</v>
      </c>
      <c r="C140" s="2"/>
      <c r="I140" t="s">
        <v>1884</v>
      </c>
    </row>
    <row r="141" spans="1:3" ht="15.75">
      <c r="A141" s="8"/>
      <c r="B141" s="2" t="s">
        <v>1883</v>
      </c>
      <c r="C141" s="2"/>
    </row>
    <row r="142" spans="1:9" ht="15.75">
      <c r="A142" s="8"/>
      <c r="B142" s="2" t="s">
        <v>18</v>
      </c>
      <c r="C142" s="2"/>
      <c r="D142" s="4"/>
      <c r="E142" s="4"/>
      <c r="F142" s="4"/>
      <c r="G142" s="4"/>
      <c r="H142" s="4"/>
      <c r="I142" s="4"/>
    </row>
    <row r="143" ht="12.75">
      <c r="A143" s="8"/>
    </row>
    <row r="144" spans="1:9" ht="25.5">
      <c r="A144" s="193" t="s">
        <v>1782</v>
      </c>
      <c r="B144" s="189" t="s">
        <v>19</v>
      </c>
      <c r="C144" s="9" t="s">
        <v>9</v>
      </c>
      <c r="D144" s="9" t="s">
        <v>12</v>
      </c>
      <c r="E144" s="9" t="s">
        <v>22</v>
      </c>
      <c r="F144" s="9" t="s">
        <v>13</v>
      </c>
      <c r="G144" s="9" t="s">
        <v>3</v>
      </c>
      <c r="H144" s="9" t="s">
        <v>4</v>
      </c>
      <c r="I144" s="9" t="s">
        <v>11</v>
      </c>
    </row>
    <row r="145" spans="1:9" ht="12.75">
      <c r="A145" s="8"/>
      <c r="B145" s="190"/>
      <c r="C145" s="7"/>
      <c r="D145" s="7"/>
      <c r="E145" s="7"/>
      <c r="F145" s="7"/>
      <c r="G145" s="7"/>
      <c r="H145" s="7"/>
      <c r="I145" s="7"/>
    </row>
    <row r="146" spans="1:9" ht="25.5">
      <c r="A146" s="8"/>
      <c r="B146" s="23" t="str">
        <f>'[1]HERRAMIENTAS'!A75</f>
        <v>MAT DIF MEO PAT 01</v>
      </c>
      <c r="C146" s="15"/>
      <c r="D146" s="16" t="str">
        <f>'[1]HERRAMIENTAS'!C75</f>
        <v>PATINETA DE MADERA</v>
      </c>
      <c r="E146" s="18" t="str">
        <f>'[1]HERRAMIENTAS'!D75</f>
        <v>DIF (UBR)</v>
      </c>
      <c r="F146" s="22" t="e">
        <f>'[1]HERRAMIENTAS'!E75</f>
        <v>#REF!</v>
      </c>
      <c r="G146" s="19">
        <f>'[1]HERRAMIENTAS'!F75</f>
        <v>2000</v>
      </c>
      <c r="H146" s="33" t="s">
        <v>1196</v>
      </c>
      <c r="I146" s="18" t="s">
        <v>1193</v>
      </c>
    </row>
    <row r="147" spans="1:9" ht="25.5">
      <c r="A147" s="8"/>
      <c r="B147" s="23" t="str">
        <f>'[1]HERRAMIENTAS'!A76</f>
        <v>MAT DIF MEO ROD 01</v>
      </c>
      <c r="C147" s="15"/>
      <c r="D147" s="16" t="str">
        <f>'[1]HERRAMIENTAS'!C76</f>
        <v>RODILLO DE MADERA</v>
      </c>
      <c r="E147" s="18" t="str">
        <f>'[1]HERRAMIENTAS'!D76</f>
        <v>DIF (UBR)</v>
      </c>
      <c r="F147" s="22" t="e">
        <f>'[1]HERRAMIENTAS'!E76</f>
        <v>#REF!</v>
      </c>
      <c r="G147" s="19">
        <f>'[1]HERRAMIENTAS'!F76</f>
        <v>1500</v>
      </c>
      <c r="H147" s="33" t="s">
        <v>1196</v>
      </c>
      <c r="I147" s="18" t="s">
        <v>1193</v>
      </c>
    </row>
    <row r="148" spans="1:9" ht="25.5">
      <c r="A148" s="8"/>
      <c r="B148" s="23" t="str">
        <f>'[1]HERRAMIENTAS'!A77</f>
        <v>MAT DIF MEO COJ 01-04</v>
      </c>
      <c r="C148" s="15"/>
      <c r="D148" s="16" t="str">
        <f>'[1]HERRAMIENTAS'!C77</f>
        <v>COJINES</v>
      </c>
      <c r="E148" s="18" t="str">
        <f>'[1]HERRAMIENTAS'!D77</f>
        <v>DIF (UBR)</v>
      </c>
      <c r="F148" s="22" t="e">
        <f>'[1]HERRAMIENTAS'!E77</f>
        <v>#REF!</v>
      </c>
      <c r="G148" s="19">
        <f>'[1]HERRAMIENTAS'!F77</f>
        <v>1000</v>
      </c>
      <c r="H148" s="33" t="s">
        <v>1196</v>
      </c>
      <c r="I148" s="18" t="s">
        <v>1193</v>
      </c>
    </row>
    <row r="149" spans="1:9" ht="40.5">
      <c r="A149" s="8"/>
      <c r="B149" s="23" t="str">
        <f>'[1]HERRAMIENTAS'!A78</f>
        <v>MAT DIF MEO BAU 01</v>
      </c>
      <c r="C149" s="15"/>
      <c r="D149" s="16" t="str">
        <f>'[1]HERRAMIENTAS'!C78</f>
        <v>BAUMANOMETRO C/ESTETOSCOPIO MCA. HOME CARE</v>
      </c>
      <c r="E149" s="18" t="str">
        <f>'[1]HERRAMIENTAS'!D78</f>
        <v>DIF (UBR)</v>
      </c>
      <c r="F149" s="22" t="e">
        <f>'[1]HERRAMIENTAS'!E78</f>
        <v>#REF!</v>
      </c>
      <c r="G149" s="19">
        <f>'[1]HERRAMIENTAS'!F78</f>
        <v>1550</v>
      </c>
      <c r="H149" s="33" t="s">
        <v>1196</v>
      </c>
      <c r="I149" s="18" t="s">
        <v>1193</v>
      </c>
    </row>
    <row r="150" spans="1:9" ht="25.5">
      <c r="A150" s="8"/>
      <c r="B150" s="23" t="str">
        <f>'[1]HERRAMIENTAS'!A79</f>
        <v>MAT DIF MEO PED 01</v>
      </c>
      <c r="C150" s="15"/>
      <c r="D150" s="16" t="str">
        <f>'[1]HERRAMIENTAS'!C79</f>
        <v>PEDAL DE MANOS GVM</v>
      </c>
      <c r="E150" s="18" t="str">
        <f>'[1]HERRAMIENTAS'!D79</f>
        <v>DIF (UBR)</v>
      </c>
      <c r="F150" s="22" t="e">
        <f>'[1]HERRAMIENTAS'!E79</f>
        <v>#REF!</v>
      </c>
      <c r="G150" s="19">
        <f>'[1]HERRAMIENTAS'!F79</f>
        <v>1500</v>
      </c>
      <c r="H150" s="33" t="s">
        <v>1196</v>
      </c>
      <c r="I150" s="18" t="s">
        <v>1193</v>
      </c>
    </row>
    <row r="151" spans="1:9" ht="25.5">
      <c r="A151" s="8"/>
      <c r="B151" s="23" t="str">
        <f>'[1]HERRAMIENTAS'!A80</f>
        <v>MAT DIF MEO BAS 01-03</v>
      </c>
      <c r="C151" s="15"/>
      <c r="D151" s="16" t="str">
        <f>'[1]HERRAMIENTAS'!C80</f>
        <v>BASES PARA CONOS DE MADERA</v>
      </c>
      <c r="E151" s="18" t="str">
        <f>'[1]HERRAMIENTAS'!D80</f>
        <v>DIF (UBR)</v>
      </c>
      <c r="F151" s="22" t="e">
        <f>'[1]HERRAMIENTAS'!E80</f>
        <v>#REF!</v>
      </c>
      <c r="G151" s="19">
        <f>'[1]HERRAMIENTAS'!F80</f>
        <v>1250</v>
      </c>
      <c r="H151" s="33" t="s">
        <v>1196</v>
      </c>
      <c r="I151" s="18" t="s">
        <v>1193</v>
      </c>
    </row>
    <row r="152" spans="1:9" ht="25.5">
      <c r="A152" s="8"/>
      <c r="B152" s="23" t="str">
        <f>'[1]HERRAMIENTAS'!A81</f>
        <v>MAT DIF MEO ENSM 01</v>
      </c>
      <c r="C152" s="15"/>
      <c r="D152" s="16" t="str">
        <f>'[1]HERRAMIENTAS'!C81</f>
        <v>ENSARTE DE MADERA</v>
      </c>
      <c r="E152" s="18" t="str">
        <f>'[1]HERRAMIENTAS'!D81</f>
        <v>DIF (UBR)</v>
      </c>
      <c r="F152" s="22" t="e">
        <f>'[1]HERRAMIENTAS'!E81</f>
        <v>#REF!</v>
      </c>
      <c r="G152" s="19">
        <f>'[1]HERRAMIENTAS'!F81</f>
        <v>1250</v>
      </c>
      <c r="H152" s="33" t="s">
        <v>1196</v>
      </c>
      <c r="I152" s="18" t="s">
        <v>1193</v>
      </c>
    </row>
    <row r="153" spans="1:9" ht="25.5">
      <c r="A153" s="8"/>
      <c r="B153" s="23" t="str">
        <f>'[1]HERRAMIENTAS'!A82</f>
        <v>MAT DIF MEO TAM 01</v>
      </c>
      <c r="C153" s="15"/>
      <c r="D153" s="16" t="str">
        <f>'[1]HERRAMIENTAS'!C82</f>
        <v>TAMBOR DE MADERA</v>
      </c>
      <c r="E153" s="18" t="str">
        <f>'[1]HERRAMIENTAS'!D82</f>
        <v>DIF (UBR)</v>
      </c>
      <c r="F153" s="22" t="e">
        <f>'[1]HERRAMIENTAS'!E82</f>
        <v>#REF!</v>
      </c>
      <c r="G153" s="19">
        <f>'[1]HERRAMIENTAS'!F82</f>
        <v>1250</v>
      </c>
      <c r="H153" s="33" t="s">
        <v>1196</v>
      </c>
      <c r="I153" s="18" t="s">
        <v>1193</v>
      </c>
    </row>
    <row r="154" spans="1:9" ht="25.5">
      <c r="A154" s="8"/>
      <c r="B154" s="23" t="str">
        <f>'[1]HERRAMIENTAS'!A83</f>
        <v>MAT DIF MEO PAN 01</v>
      </c>
      <c r="C154" s="15"/>
      <c r="D154" s="16" t="str">
        <f>'[1]HERRAMIENTAS'!C83</f>
        <v>PANDERO DE PLASTICO VERDE</v>
      </c>
      <c r="E154" s="18" t="str">
        <f>'[1]HERRAMIENTAS'!D83</f>
        <v>DIF (UBR)</v>
      </c>
      <c r="F154" s="22" t="e">
        <f>'[1]HERRAMIENTAS'!E83</f>
        <v>#REF!</v>
      </c>
      <c r="G154" s="19">
        <f>'[1]HERRAMIENTAS'!F83</f>
        <v>478</v>
      </c>
      <c r="H154" s="33" t="s">
        <v>1196</v>
      </c>
      <c r="I154" s="18" t="s">
        <v>1193</v>
      </c>
    </row>
    <row r="155" spans="1:9" ht="25.5">
      <c r="A155" s="8"/>
      <c r="B155" s="23" t="str">
        <f>'[1]HERRAMIENTAS'!A84</f>
        <v>MAT DIF MEO XIL 01</v>
      </c>
      <c r="C155" s="15"/>
      <c r="D155" s="16" t="str">
        <f>'[1]HERRAMIENTAS'!C84</f>
        <v>XILOFON AMARILLO</v>
      </c>
      <c r="E155" s="18" t="str">
        <f>'[1]HERRAMIENTAS'!D84</f>
        <v>DIF (UBR)</v>
      </c>
      <c r="F155" s="22" t="e">
        <f>'[1]HERRAMIENTAS'!E84</f>
        <v>#REF!</v>
      </c>
      <c r="G155" s="19">
        <f>'[1]HERRAMIENTAS'!F84</f>
        <v>989</v>
      </c>
      <c r="H155" s="33" t="s">
        <v>1196</v>
      </c>
      <c r="I155" s="18" t="s">
        <v>1193</v>
      </c>
    </row>
    <row r="156" spans="1:9" ht="25.5">
      <c r="A156" s="8"/>
      <c r="B156" s="23" t="str">
        <f>'[1]HERRAMIENTAS'!A85</f>
        <v>MAT DIF MEO CAMP 01</v>
      </c>
      <c r="C156" s="15"/>
      <c r="D156" s="16" t="str">
        <f>'[1]HERRAMIENTAS'!C85</f>
        <v>CAMPANA DE MANGO</v>
      </c>
      <c r="E156" s="18" t="str">
        <f>'[1]HERRAMIENTAS'!D85</f>
        <v>DIF (UBR)</v>
      </c>
      <c r="F156" s="22" t="e">
        <f>'[1]HERRAMIENTAS'!E85</f>
        <v>#REF!</v>
      </c>
      <c r="G156" s="19">
        <f>'[1]HERRAMIENTAS'!F85</f>
        <v>450</v>
      </c>
      <c r="H156" s="33" t="s">
        <v>1196</v>
      </c>
      <c r="I156" s="18" t="s">
        <v>1193</v>
      </c>
    </row>
    <row r="157" spans="1:9" ht="25.5">
      <c r="A157" s="8"/>
      <c r="B157" s="23" t="str">
        <f>'[1]HERRAMIENTAS'!A86</f>
        <v>MAT DIF MEO MEM 01-02</v>
      </c>
      <c r="C157" s="15"/>
      <c r="D157" s="16" t="str">
        <f>'[1]HERRAMIENTAS'!C86</f>
        <v>MEMORAMAS</v>
      </c>
      <c r="E157" s="18" t="str">
        <f>'[1]HERRAMIENTAS'!D86</f>
        <v>DIF (UBR)</v>
      </c>
      <c r="F157" s="22" t="e">
        <f>'[1]HERRAMIENTAS'!E86</f>
        <v>#REF!</v>
      </c>
      <c r="G157" s="19">
        <f>'[1]HERRAMIENTAS'!F86</f>
        <v>1600</v>
      </c>
      <c r="H157" s="33" t="s">
        <v>1196</v>
      </c>
      <c r="I157" s="18" t="s">
        <v>1193</v>
      </c>
    </row>
    <row r="158" spans="1:9" ht="25.5">
      <c r="A158" s="8"/>
      <c r="B158" s="23" t="str">
        <f>'[1]HERRAMIENTAS'!A87</f>
        <v>MAT DIF MEO CUB 01</v>
      </c>
      <c r="C158" s="15"/>
      <c r="D158" s="16" t="str">
        <f>'[1]HERRAMIENTAS'!C87</f>
        <v>CUBO DE LETRAS CHICO</v>
      </c>
      <c r="E158" s="18" t="str">
        <f>'[1]HERRAMIENTAS'!D87</f>
        <v>DIF (UBR)</v>
      </c>
      <c r="F158" s="22" t="e">
        <f>'[1]HERRAMIENTAS'!E87</f>
        <v>#REF!</v>
      </c>
      <c r="G158" s="19">
        <f>'[1]HERRAMIENTAS'!F87</f>
        <v>450</v>
      </c>
      <c r="H158" s="33" t="s">
        <v>1196</v>
      </c>
      <c r="I158" s="18" t="s">
        <v>1193</v>
      </c>
    </row>
    <row r="159" spans="1:9" ht="25.5">
      <c r="A159" s="8"/>
      <c r="B159" s="191" t="str">
        <f>'[1]HERRAMIENTAS'!A88</f>
        <v>MAT DIF MEO CUB 02</v>
      </c>
      <c r="C159" s="28"/>
      <c r="D159" s="29" t="str">
        <f>'[1]HERRAMIENTAS'!C88</f>
        <v>CUBO ENTRENADOR DE COLORES</v>
      </c>
      <c r="E159" s="30" t="str">
        <f>'[1]HERRAMIENTAS'!D88</f>
        <v>DIF (UBR)</v>
      </c>
      <c r="F159" s="32" t="e">
        <f>'[1]HERRAMIENTAS'!E88</f>
        <v>#REF!</v>
      </c>
      <c r="G159" s="31">
        <f>'[1]HERRAMIENTAS'!F88</f>
        <v>870</v>
      </c>
      <c r="H159" s="34" t="s">
        <v>1196</v>
      </c>
      <c r="I159" s="30" t="s">
        <v>1193</v>
      </c>
    </row>
    <row r="160" spans="1:10" ht="13.5" customHeight="1">
      <c r="A160" s="8"/>
      <c r="B160" s="409" t="s">
        <v>691</v>
      </c>
      <c r="C160" s="410"/>
      <c r="D160" s="410"/>
      <c r="E160" s="410"/>
      <c r="F160" s="410"/>
      <c r="H160" s="86">
        <f>SUM(G146:G159)</f>
        <v>16137</v>
      </c>
      <c r="I160" s="23"/>
      <c r="J160" s="35">
        <f>H160</f>
        <v>16137</v>
      </c>
    </row>
    <row r="161" spans="1:9" ht="12.75">
      <c r="A161" s="8"/>
      <c r="B161" s="44" t="s">
        <v>1675</v>
      </c>
      <c r="C161" s="44"/>
      <c r="D161" s="49" t="s">
        <v>6</v>
      </c>
      <c r="E161" s="49" t="s">
        <v>1501</v>
      </c>
      <c r="F161" s="44"/>
      <c r="G161" s="44" t="s">
        <v>1626</v>
      </c>
      <c r="H161" s="44"/>
      <c r="I161" s="44"/>
    </row>
    <row r="162" spans="1:6" ht="12.75">
      <c r="A162" s="8"/>
      <c r="B162" s="44"/>
      <c r="C162" s="44"/>
      <c r="E162" s="44"/>
      <c r="F162" s="44"/>
    </row>
    <row r="163" spans="1:9" ht="12.75">
      <c r="A163" s="8"/>
      <c r="D163" s="44"/>
      <c r="G163" s="44"/>
      <c r="H163" s="44"/>
      <c r="I163" s="44"/>
    </row>
    <row r="164" spans="1:3" ht="12.75">
      <c r="A164" s="8"/>
      <c r="B164" s="44"/>
      <c r="C164" s="44"/>
    </row>
    <row r="165" spans="1:9" ht="12.75">
      <c r="A165" s="8"/>
      <c r="B165" s="44" t="s">
        <v>1674</v>
      </c>
      <c r="C165" s="44"/>
      <c r="D165" s="44" t="s">
        <v>1399</v>
      </c>
      <c r="E165" s="44" t="s">
        <v>1772</v>
      </c>
      <c r="F165" s="44"/>
      <c r="G165" s="44" t="s">
        <v>1401</v>
      </c>
      <c r="H165" s="44"/>
      <c r="I165" s="44"/>
    </row>
    <row r="166" spans="1:3" ht="15.75">
      <c r="A166" s="8"/>
      <c r="B166" s="2" t="s">
        <v>45</v>
      </c>
      <c r="C166" s="2"/>
    </row>
    <row r="167" spans="1:9" ht="15.75">
      <c r="A167" s="8"/>
      <c r="B167" s="2" t="s">
        <v>10</v>
      </c>
      <c r="C167" s="2"/>
      <c r="I167" t="s">
        <v>1884</v>
      </c>
    </row>
    <row r="168" spans="1:3" ht="15.75">
      <c r="A168" s="8"/>
      <c r="B168" s="2" t="s">
        <v>1883</v>
      </c>
      <c r="C168" s="2"/>
    </row>
    <row r="169" spans="1:9" ht="15.75">
      <c r="A169" s="8"/>
      <c r="B169" s="2" t="s">
        <v>18</v>
      </c>
      <c r="C169" s="2"/>
      <c r="D169" s="4"/>
      <c r="E169" s="4"/>
      <c r="F169" s="4"/>
      <c r="G169" s="4"/>
      <c r="H169" s="4"/>
      <c r="I169" s="4"/>
    </row>
    <row r="170" ht="12.75">
      <c r="A170" s="8"/>
    </row>
    <row r="171" spans="1:9" ht="25.5">
      <c r="A171" s="193" t="s">
        <v>1782</v>
      </c>
      <c r="B171" s="189" t="s">
        <v>19</v>
      </c>
      <c r="C171" s="9" t="s">
        <v>9</v>
      </c>
      <c r="D171" s="9" t="s">
        <v>12</v>
      </c>
      <c r="E171" s="9" t="s">
        <v>22</v>
      </c>
      <c r="F171" s="9" t="s">
        <v>13</v>
      </c>
      <c r="G171" s="9" t="s">
        <v>3</v>
      </c>
      <c r="H171" s="9" t="s">
        <v>4</v>
      </c>
      <c r="I171" s="9" t="s">
        <v>11</v>
      </c>
    </row>
    <row r="172" spans="1:9" ht="12.75">
      <c r="A172" s="8"/>
      <c r="B172" s="190"/>
      <c r="C172" s="7"/>
      <c r="D172" s="7"/>
      <c r="E172" s="7"/>
      <c r="F172" s="7"/>
      <c r="G172" s="7"/>
      <c r="H172" s="7"/>
      <c r="I172" s="7"/>
    </row>
    <row r="173" spans="1:9" ht="25.5">
      <c r="A173" s="8"/>
      <c r="B173" s="23" t="str">
        <f>'[1]HERRAMIENTAS'!A89</f>
        <v>MAT DIF MEO ROD 02</v>
      </c>
      <c r="C173" s="15"/>
      <c r="D173" s="16" t="str">
        <f>'[1]HERRAMIENTAS'!C89</f>
        <v>RODILLO DE MADERA</v>
      </c>
      <c r="E173" s="18" t="str">
        <f>'[1]HERRAMIENTAS'!D89</f>
        <v>DIF (UBR)</v>
      </c>
      <c r="F173" s="22" t="e">
        <f>'[1]HERRAMIENTAS'!E89</f>
        <v>#REF!</v>
      </c>
      <c r="G173" s="19">
        <f>'[1]HERRAMIENTAS'!F89</f>
        <v>870</v>
      </c>
      <c r="H173" s="33" t="s">
        <v>1196</v>
      </c>
      <c r="I173" s="18" t="s">
        <v>1193</v>
      </c>
    </row>
    <row r="174" spans="1:9" ht="25.5">
      <c r="A174" s="8"/>
      <c r="B174" s="23" t="str">
        <f>'[1]HERRAMIENTAS'!A90</f>
        <v>MAT DIF MEO PLA 01</v>
      </c>
      <c r="C174" s="15"/>
      <c r="D174" s="16" t="str">
        <f>'[1]HERRAMIENTAS'!C90</f>
        <v>PLANTOSCOPIIO</v>
      </c>
      <c r="E174" s="18" t="str">
        <f>'[1]HERRAMIENTAS'!D90</f>
        <v>DIF (UBR)</v>
      </c>
      <c r="F174" s="22" t="e">
        <f>'[1]HERRAMIENTAS'!E90</f>
        <v>#REF!</v>
      </c>
      <c r="G174" s="19">
        <f>'[1]HERRAMIENTAS'!F90</f>
        <v>2500</v>
      </c>
      <c r="H174" s="33" t="s">
        <v>1196</v>
      </c>
      <c r="I174" s="18" t="s">
        <v>1193</v>
      </c>
    </row>
    <row r="175" spans="1:9" ht="25.5">
      <c r="A175" s="8"/>
      <c r="B175" s="23" t="str">
        <f>'[1]HERRAMIENTAS'!A91</f>
        <v>MAT DIF MEO ESTA 01</v>
      </c>
      <c r="C175" s="15"/>
      <c r="D175" s="16" t="str">
        <f>'[1]HERRAMIENTAS'!C91</f>
        <v>ESTABILIZADOR</v>
      </c>
      <c r="E175" s="18" t="str">
        <f>'[1]HERRAMIENTAS'!D91</f>
        <v>DIF (UBR)</v>
      </c>
      <c r="F175" s="22" t="e">
        <f>'[1]HERRAMIENTAS'!E91</f>
        <v>#REF!</v>
      </c>
      <c r="G175" s="19">
        <f>'[1]HERRAMIENTAS'!F91</f>
        <v>5400</v>
      </c>
      <c r="H175" s="33" t="s">
        <v>1196</v>
      </c>
      <c r="I175" s="18" t="s">
        <v>1193</v>
      </c>
    </row>
    <row r="176" spans="1:9" ht="25.5">
      <c r="A176" s="8"/>
      <c r="B176" s="23" t="str">
        <f>'[1]HERRAMIENTAS'!A92</f>
        <v>MAT DIF MEO COL 01</v>
      </c>
      <c r="C176" s="15"/>
      <c r="D176" s="16" t="str">
        <f>'[1]HERRAMIENTAS'!C92</f>
        <v>JUEGO DE COLORAMA</v>
      </c>
      <c r="E176" s="18" t="str">
        <f>'[1]HERRAMIENTAS'!D92</f>
        <v>DIF (UBR)</v>
      </c>
      <c r="F176" s="22" t="e">
        <f>'[1]HERRAMIENTAS'!E92</f>
        <v>#REF!</v>
      </c>
      <c r="G176" s="19">
        <f>'[1]HERRAMIENTAS'!F92</f>
        <v>250</v>
      </c>
      <c r="H176" s="33" t="s">
        <v>1196</v>
      </c>
      <c r="I176" s="18" t="s">
        <v>1193</v>
      </c>
    </row>
    <row r="177" spans="1:9" ht="25.5">
      <c r="A177" s="8"/>
      <c r="B177" s="23" t="str">
        <f>'[1]HERRAMIENTAS'!A93</f>
        <v>MAT DIF MEO KIT 01</v>
      </c>
      <c r="C177" s="15"/>
      <c r="D177" s="16" t="str">
        <f>'[1]HERRAMIENTAS'!C93</f>
        <v>KIT DE PELOTAS TERAPEUTICAS</v>
      </c>
      <c r="E177" s="18" t="str">
        <f>'[1]HERRAMIENTAS'!D93</f>
        <v>DIF (UBR)</v>
      </c>
      <c r="F177" s="22" t="e">
        <f>'[1]HERRAMIENTAS'!E93</f>
        <v>#REF!</v>
      </c>
      <c r="G177" s="19">
        <f>'[1]HERRAMIENTAS'!F93</f>
        <v>1600</v>
      </c>
      <c r="H177" s="33" t="s">
        <v>1196</v>
      </c>
      <c r="I177" s="18" t="s">
        <v>1193</v>
      </c>
    </row>
    <row r="178" spans="1:9" ht="25.5">
      <c r="A178" s="8"/>
      <c r="B178" s="23" t="str">
        <f>'[1]HERRAMIENTAS'!A94</f>
        <v>MAT DIF MEO RUE 01</v>
      </c>
      <c r="C178" s="15"/>
      <c r="D178" s="16" t="str">
        <f>'[1]HERRAMIENTAS'!C94</f>
        <v>RUEDA DE TIMON</v>
      </c>
      <c r="E178" s="18" t="str">
        <f>'[1]HERRAMIENTAS'!D94</f>
        <v>DIF (UBR)</v>
      </c>
      <c r="F178" s="22" t="e">
        <f>'[1]HERRAMIENTAS'!E94</f>
        <v>#REF!</v>
      </c>
      <c r="G178" s="19">
        <f>'[1]HERRAMIENTAS'!F94</f>
        <v>400</v>
      </c>
      <c r="H178" s="33" t="s">
        <v>1196</v>
      </c>
      <c r="I178" s="18" t="s">
        <v>1193</v>
      </c>
    </row>
    <row r="179" spans="1:9" ht="25.5">
      <c r="A179" s="8"/>
      <c r="B179" s="23" t="str">
        <f>'[1]HERRAMIENTAS'!A95</f>
        <v>MAT DIF MEO BAL 01</v>
      </c>
      <c r="C179" s="15"/>
      <c r="D179" s="16" t="str">
        <f>'[1]HERRAMIENTAS'!C95</f>
        <v>BALANCIN PROSTRETCH</v>
      </c>
      <c r="E179" s="18" t="str">
        <f>'[1]HERRAMIENTAS'!D95</f>
        <v>DIF (UBR)</v>
      </c>
      <c r="F179" s="22" t="e">
        <f>'[1]HERRAMIENTAS'!E95</f>
        <v>#REF!</v>
      </c>
      <c r="G179" s="19">
        <f>'[1]HERRAMIENTAS'!F95</f>
        <v>2500</v>
      </c>
      <c r="H179" s="33" t="s">
        <v>1196</v>
      </c>
      <c r="I179" s="18" t="s">
        <v>1193</v>
      </c>
    </row>
    <row r="180" spans="1:9" ht="27">
      <c r="A180" s="8"/>
      <c r="B180" s="23" t="str">
        <f>'[1]HERRAMIENTAS'!A96</f>
        <v>MAT SAP MAQE RDT 02</v>
      </c>
      <c r="C180" s="15"/>
      <c r="D180" s="16" t="str">
        <f>'[1]HERRAMIENTAS'!C96</f>
        <v>RADIO TRANSMISOR   MCA: KENWOOD</v>
      </c>
      <c r="E180" s="18" t="str">
        <f>'[1]HERRAMIENTAS'!D96</f>
        <v>SISTEMA DE AGUA POTABLE</v>
      </c>
      <c r="F180" s="22" t="str">
        <f>'[1]HERRAMIENTAS'!E96</f>
        <v>ADMON. ANT</v>
      </c>
      <c r="G180" s="19">
        <f>'[1]HERRAMIENTAS'!F96</f>
        <v>1000</v>
      </c>
      <c r="H180" s="33" t="s">
        <v>1196</v>
      </c>
      <c r="I180" s="18" t="s">
        <v>1193</v>
      </c>
    </row>
    <row r="181" spans="1:9" ht="27">
      <c r="A181" s="8"/>
      <c r="B181" s="23" t="str">
        <f>'[1]HERRAMIENTAS'!A97</f>
        <v>MAT SAP MAQE RDT 03-04</v>
      </c>
      <c r="C181" s="15"/>
      <c r="D181" s="16" t="str">
        <f>'[1]HERRAMIENTAS'!C97</f>
        <v>RADIO TRANSMISOR MCA: MOTOROLA P-110</v>
      </c>
      <c r="E181" s="18" t="str">
        <f>'[1]HERRAMIENTAS'!D97</f>
        <v>SISTEMA DE AGUA POTABLE</v>
      </c>
      <c r="F181" s="22" t="str">
        <f>'[1]HERRAMIENTAS'!E97</f>
        <v>ADMON. ANT</v>
      </c>
      <c r="G181" s="19">
        <f>'[1]HERRAMIENTAS'!F97</f>
        <v>1000</v>
      </c>
      <c r="H181" s="33" t="s">
        <v>1196</v>
      </c>
      <c r="I181" s="18" t="s">
        <v>1193</v>
      </c>
    </row>
    <row r="182" spans="1:9" ht="27">
      <c r="A182" s="8"/>
      <c r="B182" s="23"/>
      <c r="C182" s="15"/>
      <c r="D182" s="16" t="str">
        <f>'[1]HERRAMIENTAS'!C98</f>
        <v>EQUIPO DE LIMPIEZA PARA INYECTORES</v>
      </c>
      <c r="E182" s="18" t="str">
        <f>'[1]HERRAMIENTAS'!D98</f>
        <v>ADMINISTRACION DE RECURSOS MATERIALES</v>
      </c>
      <c r="F182" s="22">
        <f>'[1]HERRAMIENTAS'!E98</f>
        <v>41030</v>
      </c>
      <c r="G182" s="19">
        <f>'[1]HERRAMIENTAS'!F98</f>
        <v>3828</v>
      </c>
      <c r="H182" s="33" t="s">
        <v>1196</v>
      </c>
      <c r="I182" s="18" t="s">
        <v>1193</v>
      </c>
    </row>
    <row r="183" spans="1:9" ht="27">
      <c r="A183" s="8"/>
      <c r="B183" s="23"/>
      <c r="C183" s="15"/>
      <c r="D183" s="16" t="str">
        <f>'[1]HERRAMIENTAS'!C99</f>
        <v>JUEGO DE PUNTAS TRUPER CROMO VANADIO</v>
      </c>
      <c r="E183" s="18" t="str">
        <f>'[1]HERRAMIENTAS'!D99</f>
        <v>ADMINISTRACION DE RECURSOS MATERIALES</v>
      </c>
      <c r="F183" s="22">
        <f>'[1]HERRAMIENTAS'!E99</f>
        <v>41030</v>
      </c>
      <c r="G183" s="19">
        <f>'[1]HERRAMIENTAS'!F99</f>
        <v>796.92</v>
      </c>
      <c r="H183" s="33" t="s">
        <v>1196</v>
      </c>
      <c r="I183" s="18" t="s">
        <v>1193</v>
      </c>
    </row>
    <row r="184" spans="1:9" ht="13.5">
      <c r="A184" s="8"/>
      <c r="B184" s="23"/>
      <c r="C184" s="15"/>
      <c r="D184" s="16" t="str">
        <f>'[1]HERRAMIENTAS'!C100</f>
        <v>2 TOLDOS CON PAREDES</v>
      </c>
      <c r="E184" s="18" t="str">
        <f>'[1]HERRAMIENTAS'!D100</f>
        <v>SEGURIDAD PUBLICA</v>
      </c>
      <c r="F184" s="22">
        <f>'[1]HERRAMIENTAS'!E100</f>
        <v>41743</v>
      </c>
      <c r="G184" s="19">
        <f>'[1]HERRAMIENTAS'!F100</f>
        <v>2598</v>
      </c>
      <c r="H184" s="34" t="s">
        <v>1196</v>
      </c>
      <c r="I184" s="30" t="s">
        <v>1193</v>
      </c>
    </row>
    <row r="185" spans="1:10" ht="12.75">
      <c r="A185" s="8"/>
      <c r="B185" s="389" t="s">
        <v>691</v>
      </c>
      <c r="C185" s="389"/>
      <c r="D185" s="389"/>
      <c r="E185" s="389"/>
      <c r="F185" s="390"/>
      <c r="G185" s="88"/>
      <c r="H185" s="403">
        <f>SUM(G173:G184)</f>
        <v>22742.92</v>
      </c>
      <c r="I185" s="396"/>
      <c r="J185" s="35">
        <f>H185</f>
        <v>22742.92</v>
      </c>
    </row>
    <row r="186" spans="1:9" ht="12.75">
      <c r="A186" s="8"/>
      <c r="B186" s="392"/>
      <c r="C186" s="392"/>
      <c r="D186" s="392"/>
      <c r="E186" s="392"/>
      <c r="F186" s="393"/>
      <c r="G186" s="368"/>
      <c r="H186" s="404"/>
      <c r="I186" s="396"/>
    </row>
    <row r="187" ht="12.75">
      <c r="A187" s="8"/>
    </row>
    <row r="188" spans="1:9" ht="12.75">
      <c r="A188" s="8"/>
      <c r="B188" s="44" t="s">
        <v>1675</v>
      </c>
      <c r="C188" s="44"/>
      <c r="D188" s="49" t="s">
        <v>6</v>
      </c>
      <c r="E188" s="49" t="s">
        <v>1501</v>
      </c>
      <c r="F188" s="44"/>
      <c r="G188" s="44" t="s">
        <v>1626</v>
      </c>
      <c r="H188" s="44"/>
      <c r="I188" s="44"/>
    </row>
    <row r="189" spans="1:9" ht="12.75">
      <c r="A189" s="8"/>
      <c r="B189" s="44"/>
      <c r="C189" s="44"/>
      <c r="D189" s="49"/>
      <c r="E189" s="44"/>
      <c r="F189" s="44"/>
      <c r="G189" s="44"/>
      <c r="H189" s="44"/>
      <c r="I189" s="44"/>
    </row>
    <row r="190" ht="12.75">
      <c r="A190" s="8"/>
    </row>
    <row r="191" spans="1:9" ht="12.75">
      <c r="A191" s="8"/>
      <c r="B191" s="44"/>
      <c r="C191" s="44"/>
      <c r="D191" s="44"/>
      <c r="G191" s="44"/>
      <c r="H191" s="44"/>
      <c r="I191" s="44"/>
    </row>
    <row r="192" spans="1:9" ht="12.75">
      <c r="A192" s="8"/>
      <c r="B192" s="44" t="s">
        <v>1674</v>
      </c>
      <c r="C192" s="44"/>
      <c r="D192" s="44" t="s">
        <v>1399</v>
      </c>
      <c r="E192" s="44" t="s">
        <v>1772</v>
      </c>
      <c r="F192" s="44"/>
      <c r="G192" s="44" t="s">
        <v>1401</v>
      </c>
      <c r="H192" s="44"/>
      <c r="I192" s="44"/>
    </row>
    <row r="193" spans="1:9" ht="12.75">
      <c r="A193" s="8"/>
      <c r="B193" s="44"/>
      <c r="C193" s="44"/>
      <c r="D193" s="44"/>
      <c r="E193" s="44"/>
      <c r="F193" s="44"/>
      <c r="G193" s="44"/>
      <c r="H193" s="44"/>
      <c r="I193" s="44"/>
    </row>
    <row r="194" spans="1:2" ht="12.75">
      <c r="A194" s="8"/>
      <c r="B194" s="105"/>
    </row>
    <row r="195" ht="12.75">
      <c r="A195" s="8"/>
    </row>
    <row r="196" spans="1:9" ht="15.75">
      <c r="A196" s="8"/>
      <c r="B196" s="51" t="s">
        <v>45</v>
      </c>
      <c r="C196" s="51"/>
      <c r="D196" s="52"/>
      <c r="E196" s="52"/>
      <c r="F196" s="52"/>
      <c r="G196" s="52"/>
      <c r="H196" s="52"/>
      <c r="I196" s="52"/>
    </row>
    <row r="197" spans="1:9" ht="15.75">
      <c r="A197" s="8"/>
      <c r="B197" s="51" t="s">
        <v>10</v>
      </c>
      <c r="C197" s="51"/>
      <c r="D197" s="52"/>
      <c r="E197" s="52"/>
      <c r="F197" s="52"/>
      <c r="G197" s="52"/>
      <c r="H197" s="52"/>
      <c r="I197" t="s">
        <v>1884</v>
      </c>
    </row>
    <row r="198" spans="1:9" ht="15.75">
      <c r="A198" s="8"/>
      <c r="B198" s="51" t="s">
        <v>1883</v>
      </c>
      <c r="C198" s="51"/>
      <c r="D198" s="52"/>
      <c r="E198" s="52"/>
      <c r="F198" s="52"/>
      <c r="G198" s="52"/>
      <c r="H198" s="52"/>
      <c r="I198" s="52"/>
    </row>
    <row r="199" spans="1:9" ht="15.75">
      <c r="A199" s="8"/>
      <c r="B199" s="51" t="s">
        <v>18</v>
      </c>
      <c r="C199" s="51"/>
      <c r="D199" s="54"/>
      <c r="E199" s="54"/>
      <c r="F199" s="54"/>
      <c r="G199" s="54"/>
      <c r="H199" s="54"/>
      <c r="I199" s="54"/>
    </row>
    <row r="200" ht="12.75">
      <c r="A200" s="8"/>
    </row>
    <row r="201" spans="1:9" ht="25.5">
      <c r="A201" s="193" t="s">
        <v>1782</v>
      </c>
      <c r="B201" s="202" t="s">
        <v>19</v>
      </c>
      <c r="C201" s="83" t="s">
        <v>9</v>
      </c>
      <c r="D201" s="83" t="s">
        <v>12</v>
      </c>
      <c r="E201" s="83" t="s">
        <v>22</v>
      </c>
      <c r="F201" s="83" t="s">
        <v>13</v>
      </c>
      <c r="G201" s="83" t="s">
        <v>3</v>
      </c>
      <c r="H201" s="83" t="s">
        <v>4</v>
      </c>
      <c r="I201" s="83" t="s">
        <v>11</v>
      </c>
    </row>
    <row r="202" spans="1:9" ht="12.75">
      <c r="A202" s="8"/>
      <c r="B202" s="203"/>
      <c r="C202" s="56"/>
      <c r="D202" s="57" t="s">
        <v>1506</v>
      </c>
      <c r="E202" s="57" t="s">
        <v>1449</v>
      </c>
      <c r="F202" s="56">
        <v>2016</v>
      </c>
      <c r="G202" s="58">
        <v>8149</v>
      </c>
      <c r="H202" s="59" t="s">
        <v>1431</v>
      </c>
      <c r="I202" s="59" t="s">
        <v>1432</v>
      </c>
    </row>
    <row r="203" spans="1:9" ht="12.75">
      <c r="A203" s="8">
        <v>1246602</v>
      </c>
      <c r="B203" s="204">
        <v>9264</v>
      </c>
      <c r="C203" s="56">
        <v>1</v>
      </c>
      <c r="D203" s="56" t="s">
        <v>1507</v>
      </c>
      <c r="E203" s="56" t="s">
        <v>223</v>
      </c>
      <c r="F203" s="82">
        <v>42564</v>
      </c>
      <c r="G203" s="59">
        <v>4234</v>
      </c>
      <c r="H203" s="59" t="s">
        <v>1431</v>
      </c>
      <c r="I203" s="59" t="s">
        <v>1432</v>
      </c>
    </row>
    <row r="204" spans="1:10" ht="12.75">
      <c r="A204" s="8"/>
      <c r="B204" s="405" t="s">
        <v>691</v>
      </c>
      <c r="C204" s="406"/>
      <c r="D204" s="406"/>
      <c r="E204" s="406"/>
      <c r="F204" s="406"/>
      <c r="H204" s="84">
        <f>SUM(G202:G203)</f>
        <v>12383</v>
      </c>
      <c r="I204" s="367">
        <f>J1</f>
        <v>232413.88400000002</v>
      </c>
      <c r="J204" s="35">
        <f>H204</f>
        <v>12383</v>
      </c>
    </row>
    <row r="205" spans="1:9" ht="12.75">
      <c r="A205" s="8"/>
      <c r="B205" s="81"/>
      <c r="C205" s="81"/>
      <c r="D205" s="81"/>
      <c r="E205" s="81"/>
      <c r="F205" s="81"/>
      <c r="G205" s="81"/>
      <c r="H205" s="81"/>
      <c r="I205" s="81"/>
    </row>
    <row r="206" spans="1:9" ht="12.75">
      <c r="A206" s="8"/>
      <c r="B206" s="44" t="s">
        <v>1675</v>
      </c>
      <c r="C206" s="44"/>
      <c r="D206" s="49" t="s">
        <v>6</v>
      </c>
      <c r="E206" s="49" t="s">
        <v>1501</v>
      </c>
      <c r="F206" s="44"/>
      <c r="G206" s="44" t="s">
        <v>1626</v>
      </c>
      <c r="H206" s="44"/>
      <c r="I206" s="44"/>
    </row>
    <row r="207" spans="1:6" ht="12.75">
      <c r="A207" s="8"/>
      <c r="B207" s="44"/>
      <c r="C207" s="44"/>
      <c r="E207" s="44"/>
      <c r="F207" s="44"/>
    </row>
    <row r="208" ht="12.75">
      <c r="A208" s="8"/>
    </row>
    <row r="209" spans="1:9" ht="12.75">
      <c r="A209" s="8"/>
      <c r="B209" s="44"/>
      <c r="C209" s="44"/>
      <c r="D209" s="44"/>
      <c r="G209" s="44"/>
      <c r="H209" s="44"/>
      <c r="I209" s="44"/>
    </row>
    <row r="210" spans="1:9" ht="12.75">
      <c r="A210" s="8"/>
      <c r="B210" s="44" t="s">
        <v>1674</v>
      </c>
      <c r="C210" s="44"/>
      <c r="D210" s="44" t="s">
        <v>1399</v>
      </c>
      <c r="E210" s="44" t="s">
        <v>1772</v>
      </c>
      <c r="F210" s="44"/>
      <c r="G210" s="44" t="s">
        <v>1401</v>
      </c>
      <c r="H210" s="44"/>
      <c r="I210" s="44"/>
    </row>
    <row r="211" spans="1:9" ht="12.75">
      <c r="A211" s="8"/>
      <c r="B211" s="62"/>
      <c r="C211" s="61"/>
      <c r="D211" s="61"/>
      <c r="E211" s="61"/>
      <c r="F211" s="61"/>
      <c r="G211" s="61"/>
      <c r="H211" s="61"/>
      <c r="I211" s="61"/>
    </row>
    <row r="212" spans="1:9" ht="12.75">
      <c r="A212" s="8"/>
      <c r="B212" s="62"/>
      <c r="C212" s="61"/>
      <c r="D212" s="61"/>
      <c r="E212" s="61"/>
      <c r="F212" s="61"/>
      <c r="G212" s="61"/>
      <c r="H212" s="61"/>
      <c r="I212" s="61"/>
    </row>
    <row r="213" ht="12.75">
      <c r="A213" s="8"/>
    </row>
    <row r="214" spans="1:9" ht="15.75">
      <c r="A214" s="8"/>
      <c r="B214" s="2" t="s">
        <v>45</v>
      </c>
      <c r="C214" s="2"/>
      <c r="G214" s="21"/>
      <c r="H214" s="21"/>
      <c r="I214" s="21"/>
    </row>
    <row r="215" spans="1:8" ht="15.75">
      <c r="A215" s="8"/>
      <c r="B215" s="2" t="s">
        <v>10</v>
      </c>
      <c r="C215" s="2"/>
      <c r="H215" s="21" t="s">
        <v>1771</v>
      </c>
    </row>
    <row r="216" spans="1:3" ht="15.75">
      <c r="A216" s="8"/>
      <c r="B216" s="2" t="s">
        <v>1883</v>
      </c>
      <c r="C216" s="2"/>
    </row>
    <row r="217" spans="1:9" ht="15.75">
      <c r="A217" s="8"/>
      <c r="B217" s="2" t="s">
        <v>18</v>
      </c>
      <c r="C217" s="2"/>
      <c r="D217" s="4"/>
      <c r="E217" s="4"/>
      <c r="F217" s="4"/>
      <c r="G217" s="4"/>
      <c r="H217" s="4"/>
      <c r="I217" s="4"/>
    </row>
    <row r="218" ht="12.75">
      <c r="A218" s="8"/>
    </row>
    <row r="219" spans="1:9" ht="25.5">
      <c r="A219" s="193" t="s">
        <v>1782</v>
      </c>
      <c r="B219" s="189" t="s">
        <v>19</v>
      </c>
      <c r="C219" s="9" t="s">
        <v>9</v>
      </c>
      <c r="D219" s="9" t="s">
        <v>12</v>
      </c>
      <c r="E219" s="9" t="s">
        <v>22</v>
      </c>
      <c r="F219" s="9" t="s">
        <v>13</v>
      </c>
      <c r="G219" s="9" t="s">
        <v>3</v>
      </c>
      <c r="H219" s="9" t="s">
        <v>4</v>
      </c>
      <c r="I219" s="9" t="s">
        <v>11</v>
      </c>
    </row>
    <row r="220" spans="1:9" ht="12.75">
      <c r="A220" s="8"/>
      <c r="B220" s="196"/>
      <c r="C220" s="65"/>
      <c r="D220" s="65"/>
      <c r="E220" s="65"/>
      <c r="F220" s="66"/>
      <c r="G220" s="75"/>
      <c r="H220" s="64"/>
      <c r="I220" s="64"/>
    </row>
    <row r="221" spans="1:9" ht="12.75">
      <c r="A221" s="8"/>
      <c r="B221" s="196"/>
      <c r="C221" s="65"/>
      <c r="D221" s="65"/>
      <c r="E221" s="65"/>
      <c r="F221" s="66"/>
      <c r="G221" s="75"/>
      <c r="H221" s="64"/>
      <c r="I221" s="64"/>
    </row>
    <row r="222" spans="1:9" ht="12.75">
      <c r="A222" s="8"/>
      <c r="B222" s="196"/>
      <c r="C222" s="65"/>
      <c r="D222" s="70"/>
      <c r="E222" s="65"/>
      <c r="F222" s="66"/>
      <c r="G222" s="75"/>
      <c r="H222" s="64"/>
      <c r="I222" s="64"/>
    </row>
    <row r="223" spans="1:9" ht="12.75">
      <c r="A223" s="8"/>
      <c r="B223" s="196"/>
      <c r="C223" s="65"/>
      <c r="D223" s="65"/>
      <c r="E223" s="65"/>
      <c r="F223" s="66"/>
      <c r="G223" s="75"/>
      <c r="H223" s="64"/>
      <c r="I223" s="64"/>
    </row>
    <row r="224" spans="1:9" ht="12.75">
      <c r="A224" s="8"/>
      <c r="B224" s="197"/>
      <c r="C224" s="67"/>
      <c r="D224" s="67"/>
      <c r="E224" s="67"/>
      <c r="F224" s="76"/>
      <c r="G224" s="75"/>
      <c r="H224" s="64"/>
      <c r="I224" s="64"/>
    </row>
    <row r="225" spans="1:8" ht="12.75">
      <c r="A225" s="8"/>
      <c r="B225" s="399" t="s">
        <v>691</v>
      </c>
      <c r="C225" s="370"/>
      <c r="D225" s="370"/>
      <c r="E225" s="370"/>
      <c r="F225" s="370"/>
      <c r="H225" s="68">
        <f>SUM(G220:G224)</f>
        <v>0</v>
      </c>
    </row>
    <row r="226" spans="1:7" ht="12.75">
      <c r="A226" s="8"/>
      <c r="B226" s="48"/>
      <c r="C226" s="48"/>
      <c r="D226" s="48"/>
      <c r="E226" s="48"/>
      <c r="F226" s="48"/>
      <c r="G226" s="69"/>
    </row>
    <row r="227" spans="1:8" ht="12.75">
      <c r="A227" s="8"/>
      <c r="B227" s="44" t="s">
        <v>1675</v>
      </c>
      <c r="C227" s="44"/>
      <c r="D227" s="49" t="s">
        <v>6</v>
      </c>
      <c r="E227" s="49" t="s">
        <v>1501</v>
      </c>
      <c r="F227" s="44"/>
      <c r="G227" s="44" t="s">
        <v>1626</v>
      </c>
      <c r="H227" s="44"/>
    </row>
    <row r="228" spans="1:7" ht="12.75">
      <c r="A228" s="8"/>
      <c r="B228" s="44"/>
      <c r="C228" s="44"/>
      <c r="D228" s="48"/>
      <c r="E228" s="44"/>
      <c r="F228" s="44"/>
      <c r="G228" s="69"/>
    </row>
    <row r="229" ht="12.75">
      <c r="A229" s="8"/>
    </row>
    <row r="230" spans="1:8" ht="12.75">
      <c r="A230" s="8"/>
      <c r="B230" s="44"/>
      <c r="C230" s="44"/>
      <c r="D230" s="44"/>
      <c r="G230" s="44"/>
      <c r="H230" s="44"/>
    </row>
    <row r="231" spans="1:8" ht="12.75">
      <c r="A231" s="8"/>
      <c r="B231" s="44" t="s">
        <v>1674</v>
      </c>
      <c r="C231" s="44"/>
      <c r="D231" s="44" t="s">
        <v>1399</v>
      </c>
      <c r="E231" s="44" t="s">
        <v>1772</v>
      </c>
      <c r="F231" s="44"/>
      <c r="G231" s="44" t="s">
        <v>1401</v>
      </c>
      <c r="H231" s="44"/>
    </row>
    <row r="232" spans="1:8" ht="12.75">
      <c r="A232" s="8"/>
      <c r="B232" s="44"/>
      <c r="C232" s="44"/>
      <c r="D232" s="44"/>
      <c r="E232" s="44"/>
      <c r="F232" s="44"/>
      <c r="G232" s="44"/>
      <c r="H232" s="44"/>
    </row>
    <row r="233" spans="1:9" ht="12.75">
      <c r="A233" s="8"/>
      <c r="B233" s="44"/>
      <c r="C233" s="44"/>
      <c r="D233" s="44"/>
      <c r="E233" s="44"/>
      <c r="F233" s="44"/>
      <c r="G233" s="44"/>
      <c r="H233" s="44"/>
      <c r="I233" s="44"/>
    </row>
    <row r="234" ht="12.75">
      <c r="A234" s="8"/>
    </row>
    <row r="235" spans="1:9" ht="15.75">
      <c r="A235" s="8"/>
      <c r="B235" s="2" t="s">
        <v>45</v>
      </c>
      <c r="C235" s="2"/>
      <c r="G235" s="21"/>
      <c r="H235" s="21"/>
      <c r="I235" s="21"/>
    </row>
    <row r="236" spans="1:8" ht="15.75">
      <c r="A236" s="8"/>
      <c r="B236" s="2" t="s">
        <v>10</v>
      </c>
      <c r="C236" s="2"/>
      <c r="H236" s="21" t="s">
        <v>1771</v>
      </c>
    </row>
    <row r="237" spans="1:3" ht="15.75">
      <c r="A237" s="8"/>
      <c r="B237" s="2" t="s">
        <v>1883</v>
      </c>
      <c r="C237" s="2"/>
    </row>
    <row r="238" spans="1:9" ht="15.75">
      <c r="A238" s="8"/>
      <c r="B238" s="2" t="s">
        <v>18</v>
      </c>
      <c r="C238" s="2"/>
      <c r="D238" s="4"/>
      <c r="E238" s="4"/>
      <c r="F238" s="4"/>
      <c r="G238" s="4"/>
      <c r="H238" s="4"/>
      <c r="I238" s="4"/>
    </row>
    <row r="239" ht="12.75">
      <c r="A239" s="8"/>
    </row>
    <row r="240" spans="1:9" ht="25.5">
      <c r="A240" s="193" t="s">
        <v>1782</v>
      </c>
      <c r="B240" s="189" t="s">
        <v>19</v>
      </c>
      <c r="C240" s="9" t="s">
        <v>9</v>
      </c>
      <c r="D240" s="9" t="s">
        <v>12</v>
      </c>
      <c r="E240" s="9" t="s">
        <v>22</v>
      </c>
      <c r="F240" s="9" t="s">
        <v>13</v>
      </c>
      <c r="G240" s="9" t="s">
        <v>3</v>
      </c>
      <c r="H240" s="9" t="s">
        <v>4</v>
      </c>
      <c r="I240" s="9" t="s">
        <v>11</v>
      </c>
    </row>
    <row r="241" spans="1:9" ht="12.75">
      <c r="A241" s="8"/>
      <c r="B241" s="196"/>
      <c r="C241" s="65"/>
      <c r="D241" s="65"/>
      <c r="E241" s="65"/>
      <c r="F241" s="66"/>
      <c r="G241" s="77"/>
      <c r="H241" s="63"/>
      <c r="I241" s="64"/>
    </row>
    <row r="242" spans="1:9" ht="12.75">
      <c r="A242" s="8"/>
      <c r="B242" s="196"/>
      <c r="C242" s="65"/>
      <c r="D242" s="65"/>
      <c r="E242" s="65"/>
      <c r="F242" s="66"/>
      <c r="G242" s="77"/>
      <c r="H242" s="63"/>
      <c r="I242" s="64"/>
    </row>
    <row r="243" spans="1:9" ht="12.75">
      <c r="A243" s="8"/>
      <c r="B243" s="196"/>
      <c r="C243" s="65"/>
      <c r="D243" s="65"/>
      <c r="E243" s="65"/>
      <c r="F243" s="66"/>
      <c r="G243" s="77"/>
      <c r="H243" s="63"/>
      <c r="I243" s="64"/>
    </row>
    <row r="244" spans="1:9" ht="12.75">
      <c r="A244" s="8"/>
      <c r="B244" s="196"/>
      <c r="C244" s="65"/>
      <c r="D244" s="65"/>
      <c r="E244" s="65"/>
      <c r="F244" s="66"/>
      <c r="G244" s="77"/>
      <c r="H244" s="63"/>
      <c r="I244" s="64"/>
    </row>
    <row r="245" spans="1:9" ht="12.75">
      <c r="A245" s="8"/>
      <c r="B245" s="196"/>
      <c r="C245" s="65"/>
      <c r="D245" s="65"/>
      <c r="E245" s="65"/>
      <c r="F245" s="66"/>
      <c r="G245" s="77"/>
      <c r="H245" s="63"/>
      <c r="I245" s="64"/>
    </row>
    <row r="246" spans="1:9" ht="12.75">
      <c r="A246" s="8"/>
      <c r="B246" s="196"/>
      <c r="C246" s="65"/>
      <c r="D246" s="65"/>
      <c r="E246" s="65"/>
      <c r="F246" s="66"/>
      <c r="G246" s="77"/>
      <c r="H246" s="63"/>
      <c r="I246" s="64"/>
    </row>
    <row r="247" spans="1:9" ht="12.75">
      <c r="A247" s="8"/>
      <c r="B247" s="196"/>
      <c r="C247" s="65"/>
      <c r="D247" s="65"/>
      <c r="E247" s="65"/>
      <c r="F247" s="66"/>
      <c r="G247" s="77"/>
      <c r="H247" s="63"/>
      <c r="I247" s="64"/>
    </row>
    <row r="248" spans="1:9" ht="12.75">
      <c r="A248" s="8"/>
      <c r="B248" s="196"/>
      <c r="C248" s="65"/>
      <c r="D248" s="65"/>
      <c r="E248" s="65"/>
      <c r="F248" s="66"/>
      <c r="G248" s="77"/>
      <c r="H248" s="63"/>
      <c r="I248" s="64"/>
    </row>
    <row r="249" spans="1:9" ht="12.75">
      <c r="A249" s="8"/>
      <c r="B249" s="196"/>
      <c r="C249" s="65"/>
      <c r="D249" s="65"/>
      <c r="E249" s="65"/>
      <c r="F249" s="66"/>
      <c r="G249" s="77"/>
      <c r="H249" s="63"/>
      <c r="I249" s="64"/>
    </row>
    <row r="250" spans="1:9" ht="12.75">
      <c r="A250" s="8"/>
      <c r="B250" s="196"/>
      <c r="C250" s="65"/>
      <c r="D250" s="65"/>
      <c r="E250" s="65"/>
      <c r="F250" s="66"/>
      <c r="G250" s="77"/>
      <c r="H250" s="63"/>
      <c r="I250" s="64"/>
    </row>
    <row r="251" spans="1:9" ht="12.75">
      <c r="A251" s="8"/>
      <c r="B251" s="196"/>
      <c r="C251" s="65"/>
      <c r="D251" s="70"/>
      <c r="E251" s="65"/>
      <c r="F251" s="66"/>
      <c r="G251" s="77"/>
      <c r="H251" s="63"/>
      <c r="I251" s="64"/>
    </row>
    <row r="252" spans="1:9" ht="12.75">
      <c r="A252" s="8"/>
      <c r="B252" s="196"/>
      <c r="C252" s="65"/>
      <c r="D252" s="65"/>
      <c r="E252" s="65"/>
      <c r="F252" s="66"/>
      <c r="G252" s="77"/>
      <c r="H252" s="63"/>
      <c r="I252" s="64"/>
    </row>
    <row r="253" spans="1:9" ht="12.75">
      <c r="A253" s="8"/>
      <c r="B253" s="198"/>
      <c r="C253" s="72"/>
      <c r="D253" s="78"/>
      <c r="E253" s="72"/>
      <c r="F253" s="79"/>
      <c r="G253" s="87"/>
      <c r="H253" s="72"/>
      <c r="I253" s="73"/>
    </row>
    <row r="254" spans="1:8" ht="12.75">
      <c r="A254" s="8"/>
      <c r="B254" s="188" t="s">
        <v>691</v>
      </c>
      <c r="C254" s="104"/>
      <c r="D254" s="104"/>
      <c r="E254" s="104"/>
      <c r="F254" s="104"/>
      <c r="H254" s="89">
        <f>SUM(G241:G253)</f>
        <v>0</v>
      </c>
    </row>
    <row r="255" spans="1:10" ht="12.75">
      <c r="A255" s="8"/>
      <c r="J255" s="35">
        <f>SUM(G9:G253)</f>
        <v>232413.88400000002</v>
      </c>
    </row>
    <row r="256" spans="1:8" ht="12.75">
      <c r="A256" s="8"/>
      <c r="B256" s="44" t="s">
        <v>1675</v>
      </c>
      <c r="C256" s="44"/>
      <c r="D256" s="49" t="s">
        <v>6</v>
      </c>
      <c r="E256" s="49" t="s">
        <v>1501</v>
      </c>
      <c r="F256" s="44"/>
      <c r="G256" s="44" t="s">
        <v>1626</v>
      </c>
      <c r="H256" s="44"/>
    </row>
    <row r="257" spans="1:8" ht="12.75">
      <c r="A257" s="8"/>
      <c r="B257" s="44"/>
      <c r="C257" s="44"/>
      <c r="D257" s="44"/>
      <c r="E257" s="44"/>
      <c r="F257" s="44"/>
      <c r="G257" s="44"/>
      <c r="H257" s="44"/>
    </row>
    <row r="258" spans="1:10" ht="12.75">
      <c r="A258" s="8"/>
      <c r="J258" s="71"/>
    </row>
    <row r="259" spans="1:3" ht="12.75">
      <c r="A259" s="8"/>
      <c r="B259" s="44"/>
      <c r="C259" s="44"/>
    </row>
    <row r="260" spans="1:10" ht="12.75">
      <c r="A260" s="8"/>
      <c r="B260" s="44" t="s">
        <v>1674</v>
      </c>
      <c r="C260" s="44"/>
      <c r="D260" s="44" t="s">
        <v>1399</v>
      </c>
      <c r="E260" s="44" t="s">
        <v>1772</v>
      </c>
      <c r="F260" s="44"/>
      <c r="G260" s="44" t="s">
        <v>1401</v>
      </c>
      <c r="H260" s="44"/>
      <c r="J260" s="80"/>
    </row>
    <row r="261" ht="12.75">
      <c r="A261" s="8"/>
    </row>
    <row r="262" ht="12.75">
      <c r="A262" s="8"/>
    </row>
    <row r="263" spans="1:9" ht="15.75">
      <c r="A263" s="8"/>
      <c r="B263" s="2" t="s">
        <v>45</v>
      </c>
      <c r="C263" s="2"/>
      <c r="G263" s="21"/>
      <c r="H263" s="21"/>
      <c r="I263" s="21"/>
    </row>
    <row r="264" spans="1:8" ht="15.75">
      <c r="A264" s="8"/>
      <c r="B264" s="2" t="s">
        <v>10</v>
      </c>
      <c r="C264" s="2"/>
      <c r="H264" s="21" t="s">
        <v>1771</v>
      </c>
    </row>
    <row r="265" spans="1:3" ht="15.75">
      <c r="A265" s="8"/>
      <c r="B265" s="2" t="s">
        <v>1883</v>
      </c>
      <c r="C265" s="2"/>
    </row>
    <row r="266" spans="1:9" ht="15.75">
      <c r="A266" s="8"/>
      <c r="B266" s="2" t="s">
        <v>18</v>
      </c>
      <c r="C266" s="2"/>
      <c r="D266" s="4"/>
      <c r="E266" s="4"/>
      <c r="F266" s="4"/>
      <c r="G266" s="4"/>
      <c r="H266" s="4"/>
      <c r="I266" s="4"/>
    </row>
    <row r="267" ht="12.75">
      <c r="A267" s="8"/>
    </row>
    <row r="268" spans="1:9" ht="25.5">
      <c r="A268" s="193" t="s">
        <v>1782</v>
      </c>
      <c r="B268" s="189" t="s">
        <v>19</v>
      </c>
      <c r="C268" s="9" t="s">
        <v>9</v>
      </c>
      <c r="D268" s="9" t="s">
        <v>12</v>
      </c>
      <c r="E268" s="9" t="s">
        <v>22</v>
      </c>
      <c r="F268" s="9" t="s">
        <v>13</v>
      </c>
      <c r="G268" s="9" t="s">
        <v>3</v>
      </c>
      <c r="H268" s="9" t="s">
        <v>4</v>
      </c>
      <c r="I268" s="9" t="s">
        <v>11</v>
      </c>
    </row>
    <row r="269" spans="1:9" ht="12.75">
      <c r="A269" s="8"/>
      <c r="B269" s="196"/>
      <c r="C269" s="92"/>
      <c r="D269" s="117"/>
      <c r="E269" s="107"/>
      <c r="F269" s="108"/>
      <c r="G269" s="109"/>
      <c r="H269" s="110"/>
      <c r="I269" s="110"/>
    </row>
    <row r="270" spans="1:9" ht="12.75">
      <c r="A270" s="8"/>
      <c r="B270" s="196"/>
      <c r="C270" s="92"/>
      <c r="D270" s="117"/>
      <c r="E270" s="107"/>
      <c r="F270" s="108"/>
      <c r="G270" s="109"/>
      <c r="H270" s="110"/>
      <c r="I270" s="110"/>
    </row>
    <row r="271" spans="1:9" ht="12.75">
      <c r="A271" s="8"/>
      <c r="B271" s="196"/>
      <c r="C271" s="92"/>
      <c r="D271" s="117"/>
      <c r="E271" s="107"/>
      <c r="F271" s="108"/>
      <c r="G271" s="109"/>
      <c r="H271" s="110"/>
      <c r="I271" s="110"/>
    </row>
    <row r="272" spans="1:9" ht="12.75">
      <c r="A272" s="8"/>
      <c r="B272" s="196"/>
      <c r="C272" s="92"/>
      <c r="D272" s="117"/>
      <c r="E272" s="107"/>
      <c r="F272" s="108"/>
      <c r="G272" s="109"/>
      <c r="H272" s="115"/>
      <c r="I272" s="110"/>
    </row>
    <row r="273" spans="1:9" ht="12.75">
      <c r="A273" s="8"/>
      <c r="B273" s="196"/>
      <c r="C273" s="92"/>
      <c r="D273" s="117"/>
      <c r="E273" s="107"/>
      <c r="F273" s="108"/>
      <c r="G273" s="109"/>
      <c r="H273" s="115"/>
      <c r="I273" s="110"/>
    </row>
    <row r="274" spans="1:9" ht="12.75">
      <c r="A274" s="8"/>
      <c r="B274" s="196"/>
      <c r="C274" s="92"/>
      <c r="D274" s="111"/>
      <c r="E274" s="111"/>
      <c r="F274" s="108"/>
      <c r="G274" s="109"/>
      <c r="H274" s="110"/>
      <c r="I274" s="110"/>
    </row>
    <row r="275" spans="1:9" ht="12.75">
      <c r="A275" s="8"/>
      <c r="B275" s="196"/>
      <c r="C275" s="92"/>
      <c r="D275" s="70"/>
      <c r="E275" s="111"/>
      <c r="F275" s="108"/>
      <c r="G275" s="115"/>
      <c r="H275" s="110"/>
      <c r="I275" s="110"/>
    </row>
    <row r="276" spans="1:9" ht="12.75">
      <c r="A276" s="8"/>
      <c r="B276" s="196"/>
      <c r="C276" s="92"/>
      <c r="D276" s="70"/>
      <c r="E276" s="111"/>
      <c r="F276" s="108"/>
      <c r="G276" s="115"/>
      <c r="H276" s="110"/>
      <c r="I276" s="110"/>
    </row>
    <row r="277" spans="1:9" ht="12.75">
      <c r="A277" s="8"/>
      <c r="B277" s="196"/>
      <c r="C277" s="92"/>
      <c r="D277" s="111"/>
      <c r="E277" s="107"/>
      <c r="F277" s="108"/>
      <c r="G277" s="109"/>
      <c r="H277" s="110"/>
      <c r="I277" s="110"/>
    </row>
    <row r="278" spans="1:9" ht="12.75">
      <c r="A278" s="8"/>
      <c r="B278" s="196"/>
      <c r="C278" s="92"/>
      <c r="D278" s="111"/>
      <c r="E278" s="107"/>
      <c r="F278" s="108"/>
      <c r="G278" s="109"/>
      <c r="H278" s="110"/>
      <c r="I278" s="110"/>
    </row>
    <row r="279" spans="1:9" ht="12.75">
      <c r="A279" s="8"/>
      <c r="B279" s="196"/>
      <c r="C279" s="92"/>
      <c r="D279" s="111"/>
      <c r="E279" s="107"/>
      <c r="F279" s="108"/>
      <c r="G279" s="109"/>
      <c r="H279" s="110"/>
      <c r="I279" s="110"/>
    </row>
    <row r="280" spans="1:9" ht="12.75">
      <c r="A280" s="8"/>
      <c r="B280" s="196"/>
      <c r="C280" s="92"/>
      <c r="D280" s="111"/>
      <c r="E280" s="107"/>
      <c r="F280" s="108"/>
      <c r="G280" s="109"/>
      <c r="H280" s="115"/>
      <c r="I280" s="110"/>
    </row>
    <row r="281" spans="1:9" ht="12.75">
      <c r="A281" s="8"/>
      <c r="B281" s="196"/>
      <c r="C281" s="92"/>
      <c r="D281" s="111"/>
      <c r="E281" s="107"/>
      <c r="F281" s="108"/>
      <c r="G281" s="109"/>
      <c r="H281" s="115"/>
      <c r="I281" s="110"/>
    </row>
    <row r="282" spans="1:9" ht="12.75">
      <c r="A282" s="8"/>
      <c r="B282" s="196"/>
      <c r="C282" s="92"/>
      <c r="D282" s="111"/>
      <c r="E282" s="107"/>
      <c r="F282" s="108"/>
      <c r="G282" s="109"/>
      <c r="H282" s="110"/>
      <c r="I282" s="110"/>
    </row>
    <row r="283" spans="1:9" ht="12.75">
      <c r="A283" s="8"/>
      <c r="B283" s="196"/>
      <c r="C283" s="92"/>
      <c r="D283" s="111"/>
      <c r="E283" s="107"/>
      <c r="F283" s="108"/>
      <c r="G283" s="115"/>
      <c r="H283" s="110"/>
      <c r="I283" s="110"/>
    </row>
    <row r="284" spans="1:9" ht="12.75">
      <c r="A284" s="8"/>
      <c r="B284" s="198"/>
      <c r="C284" s="92"/>
      <c r="D284" s="111"/>
      <c r="E284" s="107"/>
      <c r="F284" s="108"/>
      <c r="G284" s="115"/>
      <c r="H284" s="110"/>
      <c r="I284" s="110"/>
    </row>
    <row r="285" spans="1:8" ht="12.75">
      <c r="A285" s="8"/>
      <c r="B285" s="188" t="s">
        <v>691</v>
      </c>
      <c r="C285" s="104"/>
      <c r="D285" s="104"/>
      <c r="E285" s="104"/>
      <c r="F285" s="104"/>
      <c r="H285" s="89">
        <f>SUM(G269:G284)</f>
        <v>0</v>
      </c>
    </row>
    <row r="286" ht="12.75">
      <c r="A286" s="8"/>
    </row>
    <row r="287" spans="1:8" ht="12.75">
      <c r="A287" s="8"/>
      <c r="B287" s="44" t="s">
        <v>1675</v>
      </c>
      <c r="C287" s="44"/>
      <c r="D287" s="49" t="s">
        <v>6</v>
      </c>
      <c r="E287" s="49" t="s">
        <v>1501</v>
      </c>
      <c r="F287" s="44"/>
      <c r="G287" s="44" t="s">
        <v>1626</v>
      </c>
      <c r="H287" s="44"/>
    </row>
    <row r="288" spans="1:8" ht="12.75">
      <c r="A288" s="8"/>
      <c r="B288" s="44"/>
      <c r="C288" s="44"/>
      <c r="D288" s="44"/>
      <c r="E288" s="44"/>
      <c r="F288" s="44"/>
      <c r="G288" s="44"/>
      <c r="H288" s="44"/>
    </row>
    <row r="289" ht="12.75">
      <c r="A289" s="8"/>
    </row>
    <row r="290" spans="1:3" ht="12.75">
      <c r="A290" s="8"/>
      <c r="B290" s="44"/>
      <c r="C290" s="44"/>
    </row>
    <row r="291" spans="1:8" ht="12.75">
      <c r="A291" s="8"/>
      <c r="B291" s="44" t="s">
        <v>1674</v>
      </c>
      <c r="C291" s="44"/>
      <c r="D291" s="44" t="s">
        <v>1399</v>
      </c>
      <c r="E291" s="44" t="s">
        <v>1772</v>
      </c>
      <c r="F291" s="44"/>
      <c r="G291" s="44" t="s">
        <v>1401</v>
      </c>
      <c r="H291" s="44"/>
    </row>
    <row r="292" ht="12.75">
      <c r="A292" s="8"/>
    </row>
    <row r="293" spans="1:9" ht="15.75">
      <c r="A293" s="8"/>
      <c r="B293" s="2" t="s">
        <v>45</v>
      </c>
      <c r="C293" s="2"/>
      <c r="G293" s="21"/>
      <c r="H293" s="21"/>
      <c r="I293" s="21"/>
    </row>
    <row r="294" spans="1:8" ht="15.75">
      <c r="A294" s="8"/>
      <c r="B294" s="2" t="s">
        <v>10</v>
      </c>
      <c r="C294" s="2"/>
      <c r="H294" s="21" t="s">
        <v>1771</v>
      </c>
    </row>
    <row r="295" spans="1:3" ht="15.75">
      <c r="A295" s="8"/>
      <c r="B295" s="2" t="s">
        <v>1883</v>
      </c>
      <c r="C295" s="2"/>
    </row>
    <row r="296" spans="1:9" ht="15.75">
      <c r="A296" s="8"/>
      <c r="B296" s="2" t="s">
        <v>18</v>
      </c>
      <c r="C296" s="2"/>
      <c r="D296" s="4"/>
      <c r="E296" s="4"/>
      <c r="F296" s="4"/>
      <c r="G296" s="4"/>
      <c r="H296" s="4"/>
      <c r="I296" s="4"/>
    </row>
    <row r="297" ht="12.75">
      <c r="A297" s="8"/>
    </row>
    <row r="298" spans="1:9" ht="25.5">
      <c r="A298" s="193" t="s">
        <v>1782</v>
      </c>
      <c r="B298" s="189" t="s">
        <v>19</v>
      </c>
      <c r="C298" s="9" t="s">
        <v>9</v>
      </c>
      <c r="D298" s="9" t="s">
        <v>12</v>
      </c>
      <c r="E298" s="9" t="s">
        <v>22</v>
      </c>
      <c r="F298" s="9" t="s">
        <v>13</v>
      </c>
      <c r="G298" s="9" t="s">
        <v>3</v>
      </c>
      <c r="H298" s="9" t="s">
        <v>4</v>
      </c>
      <c r="I298" s="9" t="s">
        <v>11</v>
      </c>
    </row>
    <row r="299" spans="1:9" ht="12.75">
      <c r="A299" s="8"/>
      <c r="B299" s="196"/>
      <c r="C299" s="92"/>
      <c r="D299" s="111"/>
      <c r="E299" s="107"/>
      <c r="F299" s="108"/>
      <c r="G299" s="109"/>
      <c r="H299" s="110"/>
      <c r="I299" s="110"/>
    </row>
    <row r="300" spans="1:9" ht="12.75">
      <c r="A300" s="8"/>
      <c r="B300" s="196"/>
      <c r="C300" s="92"/>
      <c r="D300" s="111"/>
      <c r="E300" s="107"/>
      <c r="F300" s="108"/>
      <c r="G300" s="109"/>
      <c r="H300" s="110"/>
      <c r="I300" s="110"/>
    </row>
    <row r="301" spans="1:9" ht="12.75">
      <c r="A301" s="8"/>
      <c r="B301" s="196"/>
      <c r="C301" s="92"/>
      <c r="D301" s="111"/>
      <c r="E301" s="107"/>
      <c r="F301" s="108"/>
      <c r="G301" s="109"/>
      <c r="H301" s="110"/>
      <c r="I301" s="110"/>
    </row>
    <row r="302" spans="1:9" ht="12.75">
      <c r="A302" s="8"/>
      <c r="B302" s="196"/>
      <c r="C302" s="92"/>
      <c r="D302" s="111"/>
      <c r="E302" s="107"/>
      <c r="F302" s="108"/>
      <c r="G302" s="109"/>
      <c r="H302" s="115"/>
      <c r="I302" s="110"/>
    </row>
    <row r="303" spans="1:9" ht="12.75">
      <c r="A303" s="8"/>
      <c r="B303" s="196"/>
      <c r="C303" s="92"/>
      <c r="D303" s="111"/>
      <c r="E303" s="107"/>
      <c r="F303" s="108"/>
      <c r="G303" s="109"/>
      <c r="H303" s="115"/>
      <c r="I303" s="110"/>
    </row>
    <row r="304" spans="1:9" ht="12.75">
      <c r="A304" s="8"/>
      <c r="B304" s="196"/>
      <c r="C304" s="92"/>
      <c r="D304" s="107"/>
      <c r="E304" s="107"/>
      <c r="F304" s="108"/>
      <c r="G304" s="109"/>
      <c r="H304" s="110"/>
      <c r="I304" s="110"/>
    </row>
    <row r="305" spans="1:9" ht="12.75">
      <c r="A305" s="8"/>
      <c r="B305" s="196"/>
      <c r="C305" s="92"/>
      <c r="D305" s="70"/>
      <c r="E305" s="111"/>
      <c r="F305" s="108"/>
      <c r="G305" s="115"/>
      <c r="H305" s="110"/>
      <c r="I305" s="110"/>
    </row>
    <row r="306" spans="1:9" ht="12.75">
      <c r="A306" s="8"/>
      <c r="B306" s="196"/>
      <c r="C306" s="92"/>
      <c r="D306" s="70"/>
      <c r="E306" s="111"/>
      <c r="F306" s="108"/>
      <c r="G306" s="115"/>
      <c r="H306" s="110"/>
      <c r="I306" s="110"/>
    </row>
    <row r="307" spans="1:9" ht="12.75">
      <c r="A307" s="8"/>
      <c r="B307" s="196"/>
      <c r="C307" s="92"/>
      <c r="D307" s="111"/>
      <c r="E307" s="107"/>
      <c r="F307" s="108"/>
      <c r="G307" s="109"/>
      <c r="H307" s="110"/>
      <c r="I307" s="110"/>
    </row>
    <row r="308" spans="1:9" ht="12.75">
      <c r="A308" s="8"/>
      <c r="B308" s="196"/>
      <c r="C308" s="92"/>
      <c r="D308" s="111"/>
      <c r="E308" s="107"/>
      <c r="F308" s="108"/>
      <c r="G308" s="109"/>
      <c r="H308" s="110"/>
      <c r="I308" s="110"/>
    </row>
    <row r="309" spans="1:9" ht="12.75">
      <c r="A309" s="8"/>
      <c r="B309" s="196"/>
      <c r="C309" s="92"/>
      <c r="D309" s="111"/>
      <c r="E309" s="107"/>
      <c r="F309" s="108"/>
      <c r="G309" s="109"/>
      <c r="H309" s="110"/>
      <c r="I309" s="110"/>
    </row>
    <row r="310" spans="1:9" ht="12.75">
      <c r="A310" s="8"/>
      <c r="B310" s="196"/>
      <c r="C310" s="92"/>
      <c r="D310" s="111"/>
      <c r="E310" s="107"/>
      <c r="F310" s="108"/>
      <c r="G310" s="109"/>
      <c r="H310" s="115"/>
      <c r="I310" s="110"/>
    </row>
    <row r="311" spans="1:9" ht="12.75">
      <c r="A311" s="8"/>
      <c r="B311" s="196"/>
      <c r="C311" s="92"/>
      <c r="D311" s="111"/>
      <c r="E311" s="107"/>
      <c r="F311" s="108"/>
      <c r="G311" s="109"/>
      <c r="H311" s="115"/>
      <c r="I311" s="110"/>
    </row>
    <row r="312" spans="1:9" ht="12.75">
      <c r="A312" s="8"/>
      <c r="B312" s="196"/>
      <c r="C312" s="92"/>
      <c r="D312" s="111"/>
      <c r="E312" s="107"/>
      <c r="F312" s="108"/>
      <c r="G312" s="109"/>
      <c r="H312" s="110"/>
      <c r="I312" s="110"/>
    </row>
    <row r="313" spans="1:9" ht="12.75">
      <c r="A313" s="8"/>
      <c r="B313" s="196"/>
      <c r="C313" s="92"/>
      <c r="D313" s="111"/>
      <c r="E313" s="107"/>
      <c r="F313" s="108"/>
      <c r="G313" s="115"/>
      <c r="H313" s="110"/>
      <c r="I313" s="110"/>
    </row>
    <row r="314" spans="1:9" ht="12.75">
      <c r="A314" s="8"/>
      <c r="B314" s="198"/>
      <c r="C314" s="92"/>
      <c r="D314" s="111"/>
      <c r="E314" s="107"/>
      <c r="F314" s="108"/>
      <c r="G314" s="115"/>
      <c r="H314" s="110"/>
      <c r="I314" s="110"/>
    </row>
    <row r="315" spans="1:8" ht="12.75">
      <c r="A315" s="8"/>
      <c r="B315" s="188" t="s">
        <v>691</v>
      </c>
      <c r="C315" s="104"/>
      <c r="D315" s="104"/>
      <c r="E315" s="104"/>
      <c r="F315" s="104"/>
      <c r="H315" s="89">
        <f>SUM(G299:G314)</f>
        <v>0</v>
      </c>
    </row>
    <row r="316" spans="1:9" ht="12.75">
      <c r="A316" s="8"/>
      <c r="I316" s="152">
        <f>H315+H285+H254+H225+H204+H185+H160+H132+H104+H74+H46+H21</f>
        <v>232413.88399999996</v>
      </c>
    </row>
    <row r="317" spans="1:8" ht="12.75">
      <c r="A317" s="8"/>
      <c r="B317" s="44" t="s">
        <v>1675</v>
      </c>
      <c r="C317" s="44"/>
      <c r="D317" s="49" t="s">
        <v>6</v>
      </c>
      <c r="E317" s="49" t="s">
        <v>1501</v>
      </c>
      <c r="F317" s="44"/>
      <c r="G317" s="44" t="s">
        <v>1626</v>
      </c>
      <c r="H317" s="44"/>
    </row>
    <row r="318" spans="1:8" ht="12.75">
      <c r="A318" s="8"/>
      <c r="B318" s="44"/>
      <c r="C318" s="44"/>
      <c r="D318" s="44"/>
      <c r="E318" s="44"/>
      <c r="F318" s="44"/>
      <c r="G318" s="44"/>
      <c r="H318" s="44"/>
    </row>
    <row r="319" ht="12.75">
      <c r="A319" s="8"/>
    </row>
    <row r="320" spans="1:3" ht="12.75">
      <c r="A320" s="8"/>
      <c r="B320" s="44"/>
      <c r="C320" s="44"/>
    </row>
    <row r="321" spans="1:8" ht="12.75">
      <c r="A321" s="3"/>
      <c r="B321" s="44" t="s">
        <v>1674</v>
      </c>
      <c r="C321" s="44"/>
      <c r="D321" s="44" t="s">
        <v>1399</v>
      </c>
      <c r="E321" s="44" t="s">
        <v>1772</v>
      </c>
      <c r="F321" s="44"/>
      <c r="G321" s="44" t="s">
        <v>1401</v>
      </c>
      <c r="H321" s="44"/>
    </row>
  </sheetData>
  <sheetProtection/>
  <autoFilter ref="A2:J321"/>
  <mergeCells count="11">
    <mergeCell ref="B160:F160"/>
    <mergeCell ref="H185:H186"/>
    <mergeCell ref="B225:F225"/>
    <mergeCell ref="B185:F186"/>
    <mergeCell ref="I185:I186"/>
    <mergeCell ref="B204:F204"/>
    <mergeCell ref="B21:F21"/>
    <mergeCell ref="B46:F46"/>
    <mergeCell ref="B74:F74"/>
    <mergeCell ref="B104:F104"/>
    <mergeCell ref="B132:F132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scale="90" r:id="rId2"/>
  <rowBreaks count="12" manualBreakCount="12">
    <brk id="26" max="8" man="1"/>
    <brk id="52" max="255" man="1"/>
    <brk id="80" max="8" man="1"/>
    <brk id="110" max="255" man="1"/>
    <brk id="138" max="255" man="1"/>
    <brk id="165" max="8" man="1"/>
    <brk id="194" max="8" man="1"/>
    <brk id="212" max="8" man="1"/>
    <brk id="233" max="8" man="1"/>
    <brk id="261" max="8" man="1"/>
    <brk id="291" max="8" man="1"/>
    <brk id="321" min="1" max="8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B2:F18"/>
  <sheetViews>
    <sheetView zoomScalePageLayoutView="0" workbookViewId="0" topLeftCell="A1">
      <selection activeCell="D19" sqref="D19"/>
    </sheetView>
  </sheetViews>
  <sheetFormatPr defaultColWidth="11.421875" defaultRowHeight="12.75"/>
  <cols>
    <col min="2" max="2" width="62.8515625" style="0" bestFit="1" customWidth="1"/>
    <col min="3" max="3" width="16.8515625" style="42" bestFit="1" customWidth="1"/>
    <col min="4" max="4" width="14.8515625" style="0" bestFit="1" customWidth="1"/>
    <col min="5" max="5" width="16.8515625" style="0" bestFit="1" customWidth="1"/>
    <col min="6" max="6" width="15.421875" style="0" bestFit="1" customWidth="1"/>
  </cols>
  <sheetData>
    <row r="2" spans="3:5" ht="12.75">
      <c r="C2" s="138" t="s">
        <v>1887</v>
      </c>
      <c r="E2" s="21" t="s">
        <v>311</v>
      </c>
    </row>
    <row r="3" spans="2:6" ht="15.75">
      <c r="B3" s="51" t="s">
        <v>14</v>
      </c>
      <c r="C3" s="42">
        <f>EDIFICIOS</f>
        <v>3708013.58</v>
      </c>
      <c r="E3">
        <v>3708013.58</v>
      </c>
      <c r="F3" s="148">
        <f>C3-E3</f>
        <v>0</v>
      </c>
    </row>
    <row r="4" spans="2:6" ht="15.75">
      <c r="B4" s="51" t="s">
        <v>16</v>
      </c>
      <c r="C4" s="42">
        <f>terrenos</f>
        <v>14047522.379999999</v>
      </c>
      <c r="E4">
        <v>14047522.38</v>
      </c>
      <c r="F4" s="148">
        <f>C4-E4</f>
        <v>0</v>
      </c>
    </row>
    <row r="5" spans="2:6" ht="15.75">
      <c r="B5" s="51" t="s">
        <v>1885</v>
      </c>
      <c r="C5" s="42">
        <f>MOB01</f>
        <v>5787099.479999999</v>
      </c>
      <c r="D5" s="35">
        <f>SUM(C5:C16)</f>
        <v>41426176.08400001</v>
      </c>
      <c r="E5">
        <v>40974463.19</v>
      </c>
      <c r="F5" s="148">
        <f>D5-E5</f>
        <v>451712.8940000087</v>
      </c>
    </row>
    <row r="6" spans="2:6" ht="15.75">
      <c r="B6" s="51" t="s">
        <v>1749</v>
      </c>
      <c r="C6" s="42">
        <f>MOB02</f>
        <v>274766.62</v>
      </c>
      <c r="F6" s="148"/>
    </row>
    <row r="7" spans="2:6" ht="15.75">
      <c r="B7" s="2" t="s">
        <v>1403</v>
      </c>
      <c r="C7" s="42">
        <f>EQMEDICO</f>
        <v>198320</v>
      </c>
      <c r="F7" s="148"/>
    </row>
    <row r="8" spans="2:6" ht="15.75">
      <c r="B8" s="2" t="s">
        <v>23</v>
      </c>
      <c r="C8" s="42">
        <f>TRANSPORTE</f>
        <v>13767451.420000002</v>
      </c>
      <c r="F8" s="148"/>
    </row>
    <row r="9" spans="2:6" ht="15.75">
      <c r="B9" s="2" t="s">
        <v>1404</v>
      </c>
      <c r="C9" s="42">
        <f>EQSEGURIDAD</f>
        <v>596867.73</v>
      </c>
      <c r="F9" s="148"/>
    </row>
    <row r="10" spans="2:6" ht="15.75">
      <c r="B10" s="2" t="s">
        <v>1733</v>
      </c>
      <c r="C10" s="42">
        <f>MAQYHTA</f>
        <v>1104826.93</v>
      </c>
      <c r="F10" s="148"/>
    </row>
    <row r="11" spans="2:6" ht="15.75">
      <c r="B11" s="2" t="s">
        <v>21</v>
      </c>
      <c r="C11" s="42">
        <f>MAQYEQ</f>
        <v>16872713.43</v>
      </c>
      <c r="F11" s="148"/>
    </row>
    <row r="12" spans="2:6" ht="15.75">
      <c r="B12" s="2" t="s">
        <v>1800</v>
      </c>
      <c r="C12" s="42">
        <f>obras</f>
        <v>67280</v>
      </c>
      <c r="F12" s="148"/>
    </row>
    <row r="13" spans="2:6" ht="15.75">
      <c r="B13" s="2" t="s">
        <v>17</v>
      </c>
      <c r="C13" s="42">
        <f>monumentos</f>
        <v>12633</v>
      </c>
      <c r="F13" s="148"/>
    </row>
    <row r="14" spans="2:6" ht="15.75">
      <c r="B14" s="2" t="s">
        <v>1415</v>
      </c>
      <c r="C14" s="42">
        <f>software</f>
        <v>220745.14000000004</v>
      </c>
      <c r="F14" s="148"/>
    </row>
    <row r="15" spans="2:6" ht="15.75">
      <c r="B15" s="2" t="s">
        <v>24</v>
      </c>
      <c r="C15" s="42">
        <f>COMPUTO</f>
        <v>2291058.4499999993</v>
      </c>
      <c r="F15" s="148"/>
    </row>
    <row r="16" spans="2:6" ht="15.75">
      <c r="B16" s="2" t="s">
        <v>18</v>
      </c>
      <c r="C16" s="42">
        <f>HERRAMIENTA</f>
        <v>232413.88400000002</v>
      </c>
      <c r="F16" s="148"/>
    </row>
    <row r="17" ht="12.75">
      <c r="F17" s="148">
        <f>C17-E17</f>
        <v>0</v>
      </c>
    </row>
    <row r="18" spans="3:6" ht="15">
      <c r="C18" s="369">
        <f>SUM(C3:C17)</f>
        <v>59181712.044</v>
      </c>
      <c r="E18" s="369">
        <v>58729999.15</v>
      </c>
      <c r="F18" s="148">
        <f>E18-C18</f>
        <v>-451712.89400000125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37"/>
  <sheetViews>
    <sheetView view="pageBreakPreview" zoomScaleSheetLayoutView="100" zoomScalePageLayoutView="0" workbookViewId="0" topLeftCell="A1">
      <selection activeCell="C13" sqref="C13"/>
    </sheetView>
  </sheetViews>
  <sheetFormatPr defaultColWidth="11.421875" defaultRowHeight="12.75"/>
  <cols>
    <col min="1" max="1" width="6.8515625" style="0" customWidth="1"/>
    <col min="2" max="2" width="30.28125" style="0" customWidth="1"/>
    <col min="3" max="3" width="32.8515625" style="0" customWidth="1"/>
    <col min="4" max="4" width="16.28125" style="0" customWidth="1"/>
    <col min="5" max="5" width="11.7109375" style="0" customWidth="1"/>
    <col min="7" max="7" width="11.7109375" style="0" bestFit="1" customWidth="1"/>
    <col min="8" max="8" width="18.00390625" style="0" bestFit="1" customWidth="1"/>
    <col min="9" max="9" width="13.8515625" style="0" bestFit="1" customWidth="1"/>
  </cols>
  <sheetData>
    <row r="1" ht="12.75">
      <c r="I1" s="35">
        <f>F29</f>
        <v>3708013.58</v>
      </c>
    </row>
    <row r="2" spans="1:7" ht="15.75">
      <c r="A2" s="2" t="s">
        <v>32</v>
      </c>
      <c r="G2" s="21"/>
    </row>
    <row r="3" spans="1:7" ht="15.75">
      <c r="A3" s="2" t="s">
        <v>15</v>
      </c>
      <c r="G3" s="21" t="s">
        <v>1884</v>
      </c>
    </row>
    <row r="4" ht="15.75">
      <c r="A4" s="2" t="s">
        <v>1883</v>
      </c>
    </row>
    <row r="5" ht="15.75">
      <c r="A5" s="2" t="s">
        <v>14</v>
      </c>
    </row>
    <row r="7" spans="1:8" s="5" customFormat="1" ht="24.75" customHeight="1">
      <c r="A7" s="9" t="s">
        <v>19</v>
      </c>
      <c r="B7" s="9" t="s">
        <v>12</v>
      </c>
      <c r="C7" s="9" t="s">
        <v>0</v>
      </c>
      <c r="D7" s="9" t="s">
        <v>1</v>
      </c>
      <c r="E7" s="9" t="s">
        <v>13</v>
      </c>
      <c r="F7" s="9" t="s">
        <v>2</v>
      </c>
      <c r="G7" s="9" t="s">
        <v>3</v>
      </c>
      <c r="H7" s="9" t="s">
        <v>4</v>
      </c>
    </row>
    <row r="8" spans="1:8" ht="12.75">
      <c r="A8" s="7"/>
      <c r="B8" s="7"/>
      <c r="C8" s="7"/>
      <c r="D8" s="7"/>
      <c r="E8" s="7"/>
      <c r="F8" s="7"/>
      <c r="G8" s="7"/>
      <c r="H8" s="7"/>
    </row>
    <row r="9" spans="1:8" ht="25.5">
      <c r="A9" s="17"/>
      <c r="B9" s="15" t="s">
        <v>25</v>
      </c>
      <c r="C9" s="16" t="s">
        <v>1193</v>
      </c>
      <c r="D9" s="18" t="s">
        <v>26</v>
      </c>
      <c r="E9" s="18"/>
      <c r="F9" s="18" t="s">
        <v>1194</v>
      </c>
      <c r="G9" s="19">
        <v>1741949.5</v>
      </c>
      <c r="H9" s="18"/>
    </row>
    <row r="10" spans="1:8" ht="25.5">
      <c r="A10" s="17"/>
      <c r="B10" s="15" t="s">
        <v>27</v>
      </c>
      <c r="C10" s="16" t="s">
        <v>1193</v>
      </c>
      <c r="D10" s="18" t="s">
        <v>26</v>
      </c>
      <c r="E10" s="18"/>
      <c r="F10" s="18" t="s">
        <v>1194</v>
      </c>
      <c r="G10" s="19">
        <v>266000</v>
      </c>
      <c r="H10" s="18"/>
    </row>
    <row r="11" spans="1:8" ht="25.5">
      <c r="A11" s="17"/>
      <c r="B11" s="15" t="s">
        <v>28</v>
      </c>
      <c r="C11" s="16" t="s">
        <v>1193</v>
      </c>
      <c r="D11" s="18" t="s">
        <v>26</v>
      </c>
      <c r="E11" s="18"/>
      <c r="F11" s="18" t="s">
        <v>1194</v>
      </c>
      <c r="G11" s="19">
        <v>165000</v>
      </c>
      <c r="H11" s="18"/>
    </row>
    <row r="12" spans="1:8" ht="25.5">
      <c r="A12" s="17"/>
      <c r="B12" s="15" t="s">
        <v>29</v>
      </c>
      <c r="C12" s="16" t="s">
        <v>1193</v>
      </c>
      <c r="D12" s="18" t="s">
        <v>26</v>
      </c>
      <c r="E12" s="18"/>
      <c r="F12" s="18" t="s">
        <v>1194</v>
      </c>
      <c r="G12" s="19">
        <v>513889.82</v>
      </c>
      <c r="H12" s="18"/>
    </row>
    <row r="13" spans="1:8" ht="27">
      <c r="A13" s="17"/>
      <c r="B13" s="15" t="s">
        <v>30</v>
      </c>
      <c r="C13" s="16" t="s">
        <v>1193</v>
      </c>
      <c r="D13" s="18" t="s">
        <v>26</v>
      </c>
      <c r="E13" s="18"/>
      <c r="F13" s="18" t="s">
        <v>1194</v>
      </c>
      <c r="G13" s="19">
        <f>374300.21+454874.05</f>
        <v>829174.26</v>
      </c>
      <c r="H13" s="18"/>
    </row>
    <row r="14" spans="1:8" ht="25.5">
      <c r="A14" s="17"/>
      <c r="B14" s="15" t="s">
        <v>31</v>
      </c>
      <c r="C14" s="16" t="s">
        <v>1193</v>
      </c>
      <c r="D14" s="18" t="s">
        <v>26</v>
      </c>
      <c r="E14" s="18"/>
      <c r="F14" s="18" t="s">
        <v>1194</v>
      </c>
      <c r="G14" s="19">
        <v>192000</v>
      </c>
      <c r="H14" s="18"/>
    </row>
    <row r="15" spans="1:8" ht="13.5">
      <c r="A15" s="17"/>
      <c r="B15" s="15"/>
      <c r="C15" s="16"/>
      <c r="D15" s="18"/>
      <c r="E15" s="18"/>
      <c r="F15" s="18"/>
      <c r="G15" s="19"/>
      <c r="H15" s="18"/>
    </row>
    <row r="16" spans="1:8" ht="12.75">
      <c r="A16" s="12"/>
      <c r="B16" s="13"/>
      <c r="C16" s="14"/>
      <c r="D16" s="8"/>
      <c r="E16" s="8"/>
      <c r="F16" s="8"/>
      <c r="G16" s="20"/>
      <c r="H16" s="8"/>
    </row>
    <row r="17" spans="1:8" ht="12.75">
      <c r="A17" s="12"/>
      <c r="B17" s="13"/>
      <c r="C17" s="14"/>
      <c r="D17" s="8"/>
      <c r="E17" s="8"/>
      <c r="F17" s="8"/>
      <c r="G17" s="8"/>
      <c r="H17" s="8"/>
    </row>
    <row r="18" spans="1:8" ht="12.75">
      <c r="A18" s="12"/>
      <c r="B18" s="13"/>
      <c r="C18" s="13"/>
      <c r="D18" s="8"/>
      <c r="E18" s="8"/>
      <c r="F18" s="8"/>
      <c r="G18" s="8"/>
      <c r="H18" s="8"/>
    </row>
    <row r="19" spans="1:8" ht="12.75">
      <c r="A19" s="8"/>
      <c r="B19" s="8"/>
      <c r="C19" s="8"/>
      <c r="D19" s="8"/>
      <c r="E19" s="8"/>
      <c r="F19" s="8"/>
      <c r="G19" s="8"/>
      <c r="H19" s="8"/>
    </row>
    <row r="20" spans="1:8" ht="12.75">
      <c r="A20" s="8"/>
      <c r="B20" s="8"/>
      <c r="C20" s="8"/>
      <c r="D20" s="8"/>
      <c r="E20" s="8"/>
      <c r="F20" s="8"/>
      <c r="G20" s="8"/>
      <c r="H20" s="8"/>
    </row>
    <row r="21" spans="1:8" ht="12.75">
      <c r="A21" s="8"/>
      <c r="B21" s="8"/>
      <c r="C21" s="8"/>
      <c r="D21" s="8"/>
      <c r="E21" s="8"/>
      <c r="F21" s="8"/>
      <c r="G21" s="8"/>
      <c r="H21" s="8"/>
    </row>
    <row r="22" spans="1:8" ht="12.75">
      <c r="A22" s="8"/>
      <c r="B22" s="8"/>
      <c r="C22" s="8"/>
      <c r="D22" s="8"/>
      <c r="E22" s="8"/>
      <c r="F22" s="8"/>
      <c r="G22" s="8"/>
      <c r="H22" s="8"/>
    </row>
    <row r="23" spans="1:8" ht="12.75">
      <c r="A23" s="8"/>
      <c r="B23" s="8"/>
      <c r="C23" s="8"/>
      <c r="D23" s="8"/>
      <c r="E23" s="8"/>
      <c r="F23" s="8"/>
      <c r="G23" s="8"/>
      <c r="H23" s="8"/>
    </row>
    <row r="24" spans="1:8" ht="12.75">
      <c r="A24" s="8"/>
      <c r="B24" s="8"/>
      <c r="C24" s="8"/>
      <c r="D24" s="8"/>
      <c r="E24" s="8"/>
      <c r="F24" s="8"/>
      <c r="G24" s="8"/>
      <c r="H24" s="8"/>
    </row>
    <row r="25" spans="1:8" ht="12.75">
      <c r="A25" s="8"/>
      <c r="B25" s="8"/>
      <c r="C25" s="8"/>
      <c r="D25" s="8"/>
      <c r="E25" s="8"/>
      <c r="F25" s="8"/>
      <c r="G25" s="8"/>
      <c r="H25" s="8"/>
    </row>
    <row r="26" spans="1:8" ht="12.75">
      <c r="A26" s="8"/>
      <c r="B26" s="8"/>
      <c r="C26" s="8"/>
      <c r="D26" s="8"/>
      <c r="E26" s="8"/>
      <c r="F26" s="8"/>
      <c r="G26" s="8"/>
      <c r="H26" s="8"/>
    </row>
    <row r="27" spans="1:8" ht="12.75">
      <c r="A27" s="8"/>
      <c r="B27" s="8"/>
      <c r="C27" s="8"/>
      <c r="D27" s="8"/>
      <c r="E27" s="8"/>
      <c r="F27" s="8"/>
      <c r="G27" s="8"/>
      <c r="H27" s="8"/>
    </row>
    <row r="28" spans="1:8" ht="12.75">
      <c r="A28" s="3"/>
      <c r="B28" s="3"/>
      <c r="C28" s="3"/>
      <c r="D28" s="3"/>
      <c r="E28" s="3"/>
      <c r="F28" s="3"/>
      <c r="G28" s="3"/>
      <c r="H28" s="3"/>
    </row>
    <row r="29" spans="1:11" ht="12.75">
      <c r="A29" s="370" t="s">
        <v>691</v>
      </c>
      <c r="B29" s="370"/>
      <c r="C29" s="370"/>
      <c r="D29" s="370"/>
      <c r="E29" s="370"/>
      <c r="F29" s="371">
        <f>SUM(G9:G14)</f>
        <v>3708013.58</v>
      </c>
      <c r="G29" s="371"/>
      <c r="H29" s="10"/>
      <c r="K29" s="35"/>
    </row>
    <row r="30" spans="1:8" ht="12.75">
      <c r="A30" s="370"/>
      <c r="B30" s="370"/>
      <c r="C30" s="370"/>
      <c r="D30" s="370"/>
      <c r="E30" s="370"/>
      <c r="F30" s="371"/>
      <c r="G30" s="371"/>
      <c r="H30" s="10"/>
    </row>
    <row r="31" spans="1:8" ht="12.75">
      <c r="A31" s="10"/>
      <c r="B31" s="10"/>
      <c r="C31" s="10"/>
      <c r="D31" s="10"/>
      <c r="E31" s="10"/>
      <c r="F31" s="10"/>
      <c r="G31" s="10"/>
      <c r="H31" s="10"/>
    </row>
    <row r="32" spans="1:8" ht="12.75">
      <c r="A32" s="10"/>
      <c r="B32" s="10"/>
      <c r="C32" s="10"/>
      <c r="D32" s="10"/>
      <c r="E32" s="10"/>
      <c r="F32" s="10"/>
      <c r="G32" s="36"/>
      <c r="H32" s="10"/>
    </row>
    <row r="33" spans="1:11" ht="12.75">
      <c r="A33" s="50" t="s">
        <v>1662</v>
      </c>
      <c r="B33" s="102"/>
      <c r="C33" s="101" t="s">
        <v>6</v>
      </c>
      <c r="D33" s="102" t="s">
        <v>1466</v>
      </c>
      <c r="E33" s="102"/>
      <c r="F33" s="102" t="s">
        <v>1624</v>
      </c>
      <c r="G33" s="102"/>
      <c r="H33" s="102"/>
      <c r="K33" s="35"/>
    </row>
    <row r="35" spans="1:8" ht="12.75">
      <c r="A35" s="50"/>
      <c r="B35" s="102"/>
      <c r="C35" s="101"/>
      <c r="D35" s="102"/>
      <c r="E35" s="102"/>
      <c r="F35" s="102"/>
      <c r="G35" s="102"/>
      <c r="H35" s="102"/>
    </row>
    <row r="36" spans="1:8" ht="12.75">
      <c r="A36" s="102"/>
      <c r="B36" s="102"/>
      <c r="C36" s="102"/>
      <c r="D36" s="102"/>
      <c r="E36" s="102"/>
      <c r="F36" s="102"/>
      <c r="G36" s="102"/>
      <c r="H36" s="102"/>
    </row>
    <row r="37" spans="1:8" ht="12.75">
      <c r="A37" s="102" t="s">
        <v>1663</v>
      </c>
      <c r="B37" s="102"/>
      <c r="C37" s="102" t="s">
        <v>1649</v>
      </c>
      <c r="D37" s="102" t="s">
        <v>1779</v>
      </c>
      <c r="E37" s="102"/>
      <c r="F37" s="102" t="s">
        <v>1401</v>
      </c>
      <c r="G37" s="102"/>
      <c r="H37" s="102"/>
    </row>
  </sheetData>
  <sheetProtection/>
  <autoFilter ref="A2:K37"/>
  <mergeCells count="2">
    <mergeCell ref="A29:E30"/>
    <mergeCell ref="F29:G30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78"/>
  <sheetViews>
    <sheetView view="pageBreakPreview" zoomScaleSheetLayoutView="100" workbookViewId="0" topLeftCell="A1">
      <pane ySplit="7" topLeftCell="A823" activePane="bottomLeft" state="frozen"/>
      <selection pane="topLeft" activeCell="H6" sqref="H6"/>
      <selection pane="bottomLeft" activeCell="D823" sqref="D823"/>
    </sheetView>
  </sheetViews>
  <sheetFormatPr defaultColWidth="11.421875" defaultRowHeight="12.75"/>
  <cols>
    <col min="1" max="1" width="11.421875" style="206" customWidth="1"/>
    <col min="2" max="2" width="21.7109375" style="206" customWidth="1"/>
    <col min="3" max="3" width="12.28125" style="206" customWidth="1"/>
    <col min="4" max="4" width="27.421875" style="206" customWidth="1"/>
    <col min="5" max="5" width="22.57421875" style="206" customWidth="1"/>
    <col min="6" max="6" width="11.421875" style="206" customWidth="1"/>
    <col min="7" max="7" width="13.8515625" style="211" bestFit="1" customWidth="1"/>
    <col min="8" max="8" width="11.421875" style="206" customWidth="1"/>
    <col min="9" max="9" width="19.28125" style="206" customWidth="1"/>
    <col min="10" max="11" width="13.8515625" style="206" bestFit="1" customWidth="1"/>
    <col min="12" max="16384" width="11.421875" style="206" customWidth="1"/>
  </cols>
  <sheetData>
    <row r="1" ht="12.75">
      <c r="J1" s="211">
        <f>SUM(J2:J1378)</f>
        <v>5787099.479999999</v>
      </c>
    </row>
    <row r="2" spans="2:9" ht="15.75">
      <c r="B2" s="207" t="s">
        <v>45</v>
      </c>
      <c r="C2" s="207"/>
      <c r="G2" s="208"/>
      <c r="H2" s="209"/>
      <c r="I2" s="210"/>
    </row>
    <row r="3" spans="2:9" ht="15.75">
      <c r="B3" s="207" t="s">
        <v>10</v>
      </c>
      <c r="C3" s="207"/>
      <c r="I3" s="206" t="s">
        <v>1884</v>
      </c>
    </row>
    <row r="4" spans="2:3" ht="15.75">
      <c r="B4" s="207" t="s">
        <v>1883</v>
      </c>
      <c r="C4" s="207"/>
    </row>
    <row r="5" spans="2:7" s="212" customFormat="1" ht="15.75">
      <c r="B5" s="207" t="s">
        <v>1727</v>
      </c>
      <c r="C5" s="207"/>
      <c r="G5" s="213"/>
    </row>
    <row r="7" spans="1:9" s="6" customFormat="1" ht="24.75" customHeight="1">
      <c r="A7" s="171" t="s">
        <v>1782</v>
      </c>
      <c r="B7" s="189" t="s">
        <v>19</v>
      </c>
      <c r="C7" s="9" t="s">
        <v>9</v>
      </c>
      <c r="D7" s="9" t="s">
        <v>12</v>
      </c>
      <c r="E7" s="9" t="s">
        <v>22</v>
      </c>
      <c r="F7" s="9" t="s">
        <v>13</v>
      </c>
      <c r="G7" s="136" t="s">
        <v>3</v>
      </c>
      <c r="H7" s="9" t="s">
        <v>4</v>
      </c>
      <c r="I7" s="9" t="s">
        <v>11</v>
      </c>
    </row>
    <row r="8" spans="1:9" ht="12.75">
      <c r="A8" s="214"/>
      <c r="B8" s="215"/>
      <c r="C8" s="216"/>
      <c r="D8" s="216"/>
      <c r="E8" s="216"/>
      <c r="F8" s="216"/>
      <c r="G8" s="217"/>
      <c r="H8" s="216"/>
      <c r="I8" s="216"/>
    </row>
    <row r="9" spans="1:9" ht="27">
      <c r="A9" s="214"/>
      <c r="B9" s="218" t="s">
        <v>46</v>
      </c>
      <c r="C9" s="219"/>
      <c r="D9" s="220" t="s">
        <v>47</v>
      </c>
      <c r="E9" s="221" t="s">
        <v>26</v>
      </c>
      <c r="F9" s="221" t="s">
        <v>48</v>
      </c>
      <c r="G9" s="222">
        <v>5000</v>
      </c>
      <c r="H9" s="223" t="s">
        <v>1196</v>
      </c>
      <c r="I9" s="221" t="s">
        <v>1193</v>
      </c>
    </row>
    <row r="10" spans="1:9" ht="16.5">
      <c r="A10" s="214"/>
      <c r="B10" s="218" t="s">
        <v>49</v>
      </c>
      <c r="C10" s="219"/>
      <c r="D10" s="220" t="s">
        <v>50</v>
      </c>
      <c r="E10" s="221" t="s">
        <v>26</v>
      </c>
      <c r="F10" s="221" t="s">
        <v>48</v>
      </c>
      <c r="G10" s="222">
        <v>2500</v>
      </c>
      <c r="H10" s="223" t="s">
        <v>1196</v>
      </c>
      <c r="I10" s="221" t="s">
        <v>1193</v>
      </c>
    </row>
    <row r="11" spans="1:9" ht="16.5">
      <c r="A11" s="214"/>
      <c r="B11" s="218" t="s">
        <v>51</v>
      </c>
      <c r="C11" s="219"/>
      <c r="D11" s="220" t="s">
        <v>52</v>
      </c>
      <c r="E11" s="221" t="s">
        <v>26</v>
      </c>
      <c r="F11" s="221" t="s">
        <v>48</v>
      </c>
      <c r="G11" s="222">
        <v>180</v>
      </c>
      <c r="H11" s="223" t="s">
        <v>1196</v>
      </c>
      <c r="I11" s="221" t="s">
        <v>1193</v>
      </c>
    </row>
    <row r="12" spans="1:9" ht="40.5">
      <c r="A12" s="214"/>
      <c r="B12" s="218" t="s">
        <v>53</v>
      </c>
      <c r="C12" s="219"/>
      <c r="D12" s="220" t="s">
        <v>54</v>
      </c>
      <c r="E12" s="221" t="s">
        <v>26</v>
      </c>
      <c r="F12" s="221" t="s">
        <v>48</v>
      </c>
      <c r="G12" s="222">
        <v>3300</v>
      </c>
      <c r="H12" s="223" t="s">
        <v>1196</v>
      </c>
      <c r="I12" s="221" t="s">
        <v>1193</v>
      </c>
    </row>
    <row r="13" spans="1:9" ht="25.5">
      <c r="A13" s="214"/>
      <c r="B13" s="218" t="s">
        <v>55</v>
      </c>
      <c r="C13" s="219"/>
      <c r="D13" s="220" t="s">
        <v>56</v>
      </c>
      <c r="E13" s="221" t="s">
        <v>26</v>
      </c>
      <c r="F13" s="221" t="s">
        <v>48</v>
      </c>
      <c r="G13" s="222">
        <v>3500</v>
      </c>
      <c r="H13" s="223" t="s">
        <v>1196</v>
      </c>
      <c r="I13" s="221" t="s">
        <v>1193</v>
      </c>
    </row>
    <row r="14" spans="1:9" ht="16.5">
      <c r="A14" s="214"/>
      <c r="B14" s="218" t="s">
        <v>57</v>
      </c>
      <c r="C14" s="219"/>
      <c r="D14" s="220" t="s">
        <v>58</v>
      </c>
      <c r="E14" s="221" t="s">
        <v>26</v>
      </c>
      <c r="F14" s="221" t="s">
        <v>48</v>
      </c>
      <c r="G14" s="222">
        <v>2000</v>
      </c>
      <c r="H14" s="223" t="s">
        <v>1196</v>
      </c>
      <c r="I14" s="221" t="s">
        <v>1193</v>
      </c>
    </row>
    <row r="15" spans="1:9" ht="40.5">
      <c r="A15" s="214"/>
      <c r="B15" s="218" t="s">
        <v>59</v>
      </c>
      <c r="C15" s="219"/>
      <c r="D15" s="220" t="s">
        <v>60</v>
      </c>
      <c r="E15" s="221" t="s">
        <v>26</v>
      </c>
      <c r="F15" s="221" t="s">
        <v>48</v>
      </c>
      <c r="G15" s="222">
        <v>1600</v>
      </c>
      <c r="H15" s="223" t="s">
        <v>1196</v>
      </c>
      <c r="I15" s="221" t="s">
        <v>1193</v>
      </c>
    </row>
    <row r="16" spans="1:9" ht="16.5">
      <c r="A16" s="214"/>
      <c r="B16" s="218" t="s">
        <v>61</v>
      </c>
      <c r="C16" s="219"/>
      <c r="D16" s="220" t="s">
        <v>62</v>
      </c>
      <c r="E16" s="221" t="s">
        <v>26</v>
      </c>
      <c r="F16" s="221" t="s">
        <v>48</v>
      </c>
      <c r="G16" s="222">
        <v>1900</v>
      </c>
      <c r="H16" s="223" t="s">
        <v>1196</v>
      </c>
      <c r="I16" s="221" t="s">
        <v>1193</v>
      </c>
    </row>
    <row r="17" spans="1:9" ht="27">
      <c r="A17" s="214"/>
      <c r="B17" s="218" t="s">
        <v>63</v>
      </c>
      <c r="C17" s="219"/>
      <c r="D17" s="220" t="s">
        <v>64</v>
      </c>
      <c r="E17" s="221" t="s">
        <v>26</v>
      </c>
      <c r="F17" s="224">
        <v>39902</v>
      </c>
      <c r="G17" s="222">
        <v>1420</v>
      </c>
      <c r="H17" s="223" t="s">
        <v>1196</v>
      </c>
      <c r="I17" s="221" t="s">
        <v>1193</v>
      </c>
    </row>
    <row r="18" spans="1:9" ht="25.5">
      <c r="A18" s="214"/>
      <c r="B18" s="218" t="s">
        <v>65</v>
      </c>
      <c r="C18" s="219"/>
      <c r="D18" s="220" t="s">
        <v>66</v>
      </c>
      <c r="E18" s="221" t="s">
        <v>67</v>
      </c>
      <c r="F18" s="224">
        <v>40135</v>
      </c>
      <c r="G18" s="222">
        <v>3289</v>
      </c>
      <c r="H18" s="223" t="s">
        <v>1196</v>
      </c>
      <c r="I18" s="221" t="s">
        <v>1193</v>
      </c>
    </row>
    <row r="19" spans="1:9" ht="16.5">
      <c r="A19" s="214"/>
      <c r="B19" s="218" t="s">
        <v>68</v>
      </c>
      <c r="C19" s="219"/>
      <c r="D19" s="220" t="s">
        <v>69</v>
      </c>
      <c r="E19" s="221" t="s">
        <v>26</v>
      </c>
      <c r="F19" s="224">
        <v>40378</v>
      </c>
      <c r="G19" s="222">
        <f>23272.5-2225</f>
        <v>21047.5</v>
      </c>
      <c r="H19" s="223" t="s">
        <v>1196</v>
      </c>
      <c r="I19" s="221" t="s">
        <v>1193</v>
      </c>
    </row>
    <row r="20" spans="1:9" ht="16.5">
      <c r="A20" s="214"/>
      <c r="B20" s="218" t="s">
        <v>70</v>
      </c>
      <c r="C20" s="219"/>
      <c r="D20" s="220" t="s">
        <v>71</v>
      </c>
      <c r="E20" s="221" t="s">
        <v>26</v>
      </c>
      <c r="F20" s="224">
        <v>40392</v>
      </c>
      <c r="G20" s="222">
        <v>21019.2</v>
      </c>
      <c r="H20" s="223" t="s">
        <v>1196</v>
      </c>
      <c r="I20" s="221" t="s">
        <v>1193</v>
      </c>
    </row>
    <row r="21" spans="1:9" ht="16.5">
      <c r="A21" s="214"/>
      <c r="B21" s="218" t="s">
        <v>72</v>
      </c>
      <c r="C21" s="219"/>
      <c r="D21" s="220" t="s">
        <v>73</v>
      </c>
      <c r="E21" s="221" t="s">
        <v>26</v>
      </c>
      <c r="F21" s="224">
        <v>40701</v>
      </c>
      <c r="G21" s="222">
        <v>11000</v>
      </c>
      <c r="H21" s="223" t="s">
        <v>1196</v>
      </c>
      <c r="I21" s="221" t="s">
        <v>1193</v>
      </c>
    </row>
    <row r="22" spans="1:9" ht="16.5">
      <c r="A22" s="214"/>
      <c r="B22" s="218"/>
      <c r="C22" s="219"/>
      <c r="D22" s="220" t="s">
        <v>74</v>
      </c>
      <c r="E22" s="221" t="s">
        <v>26</v>
      </c>
      <c r="F22" s="224">
        <v>40940</v>
      </c>
      <c r="G22" s="222">
        <v>820.12</v>
      </c>
      <c r="H22" s="223" t="s">
        <v>1196</v>
      </c>
      <c r="I22" s="221" t="s">
        <v>1193</v>
      </c>
    </row>
    <row r="23" spans="1:9" ht="27">
      <c r="A23" s="214"/>
      <c r="B23" s="218"/>
      <c r="C23" s="219"/>
      <c r="D23" s="220" t="s">
        <v>75</v>
      </c>
      <c r="E23" s="221" t="s">
        <v>26</v>
      </c>
      <c r="F23" s="224">
        <v>41061</v>
      </c>
      <c r="G23" s="222">
        <v>7499</v>
      </c>
      <c r="H23" s="223" t="s">
        <v>1196</v>
      </c>
      <c r="I23" s="221" t="s">
        <v>1193</v>
      </c>
    </row>
    <row r="24" spans="1:9" ht="40.5">
      <c r="A24" s="214"/>
      <c r="B24" s="225" t="s">
        <v>76</v>
      </c>
      <c r="C24" s="226"/>
      <c r="D24" s="227" t="s">
        <v>77</v>
      </c>
      <c r="E24" s="228" t="s">
        <v>78</v>
      </c>
      <c r="F24" s="228" t="s">
        <v>48</v>
      </c>
      <c r="G24" s="229">
        <v>1800</v>
      </c>
      <c r="H24" s="230" t="s">
        <v>1196</v>
      </c>
      <c r="I24" s="228" t="s">
        <v>1193</v>
      </c>
    </row>
    <row r="25" spans="1:10" ht="13.5" customHeight="1">
      <c r="A25" s="214"/>
      <c r="B25" s="374" t="s">
        <v>691</v>
      </c>
      <c r="C25" s="374"/>
      <c r="D25" s="374"/>
      <c r="E25" s="374"/>
      <c r="F25" s="375"/>
      <c r="G25" s="231">
        <f>SUM(G9:G24)</f>
        <v>87874.81999999999</v>
      </c>
      <c r="H25" s="232"/>
      <c r="I25" s="218"/>
      <c r="J25" s="233">
        <f>G25</f>
        <v>87874.81999999999</v>
      </c>
    </row>
    <row r="26" spans="1:9" ht="13.5">
      <c r="A26" s="214"/>
      <c r="B26" s="218"/>
      <c r="C26" s="234"/>
      <c r="D26" s="234"/>
      <c r="E26" s="218"/>
      <c r="F26" s="218"/>
      <c r="G26" s="235"/>
      <c r="H26" s="232"/>
      <c r="I26" s="218"/>
    </row>
    <row r="27" spans="1:9" ht="12.75">
      <c r="A27" s="214"/>
      <c r="B27" s="101" t="s">
        <v>1648</v>
      </c>
      <c r="C27" s="101"/>
      <c r="D27" s="101" t="s">
        <v>6</v>
      </c>
      <c r="E27" s="101" t="s">
        <v>1670</v>
      </c>
      <c r="F27" s="101"/>
      <c r="G27" s="236" t="s">
        <v>8</v>
      </c>
      <c r="H27" s="101"/>
      <c r="I27" s="101"/>
    </row>
    <row r="28" spans="1:9" ht="12.75">
      <c r="A28" s="214"/>
      <c r="B28" s="237"/>
      <c r="C28" s="237"/>
      <c r="D28" s="237"/>
      <c r="E28" s="237"/>
      <c r="F28" s="237"/>
      <c r="G28" s="238"/>
      <c r="H28" s="237"/>
      <c r="I28" s="237"/>
    </row>
    <row r="29" spans="1:9" ht="12.75">
      <c r="A29" s="214"/>
      <c r="B29" s="237"/>
      <c r="C29" s="237"/>
      <c r="D29" s="237"/>
      <c r="E29" s="237"/>
      <c r="F29" s="237"/>
      <c r="G29" s="238"/>
      <c r="H29" s="237"/>
      <c r="I29" s="237"/>
    </row>
    <row r="30" spans="1:9" ht="12.75">
      <c r="A30" s="214"/>
      <c r="B30" s="101"/>
      <c r="C30" s="101"/>
      <c r="D30" s="101"/>
      <c r="E30" s="101"/>
      <c r="F30" s="101"/>
      <c r="G30" s="236"/>
      <c r="H30" s="101"/>
      <c r="I30" s="101"/>
    </row>
    <row r="31" spans="1:9" ht="12.75">
      <c r="A31" s="214"/>
      <c r="B31" s="101" t="s">
        <v>1664</v>
      </c>
      <c r="C31" s="101"/>
      <c r="D31" s="101" t="s">
        <v>1399</v>
      </c>
      <c r="E31" s="373" t="s">
        <v>1776</v>
      </c>
      <c r="F31" s="373"/>
      <c r="G31" s="236" t="s">
        <v>1401</v>
      </c>
      <c r="H31" s="101"/>
      <c r="I31" s="101"/>
    </row>
    <row r="32" spans="1:9" ht="12.75">
      <c r="A32" s="214"/>
      <c r="B32" s="239"/>
      <c r="C32" s="240"/>
      <c r="D32" s="240"/>
      <c r="E32" s="239"/>
      <c r="F32" s="241"/>
      <c r="G32" s="242"/>
      <c r="H32" s="242"/>
      <c r="I32" s="243"/>
    </row>
    <row r="33" spans="1:9" ht="15.75">
      <c r="A33" s="214"/>
      <c r="B33" s="207" t="s">
        <v>45</v>
      </c>
      <c r="C33" s="207"/>
      <c r="G33" s="208"/>
      <c r="H33" s="209"/>
      <c r="I33" s="210"/>
    </row>
    <row r="34" spans="1:9" ht="15.75">
      <c r="A34" s="214"/>
      <c r="B34" s="207" t="s">
        <v>10</v>
      </c>
      <c r="C34" s="207"/>
      <c r="I34" s="206" t="s">
        <v>1884</v>
      </c>
    </row>
    <row r="35" spans="1:3" ht="15.75">
      <c r="A35" s="214"/>
      <c r="B35" s="207" t="s">
        <v>1883</v>
      </c>
      <c r="C35" s="207"/>
    </row>
    <row r="36" spans="1:9" ht="15.75">
      <c r="A36" s="214"/>
      <c r="B36" s="207" t="s">
        <v>20</v>
      </c>
      <c r="C36" s="207"/>
      <c r="D36" s="212"/>
      <c r="E36" s="212"/>
      <c r="F36" s="212"/>
      <c r="G36" s="213"/>
      <c r="H36" s="212"/>
      <c r="I36" s="212"/>
    </row>
    <row r="37" ht="12.75">
      <c r="A37" s="214"/>
    </row>
    <row r="38" spans="1:9" ht="25.5">
      <c r="A38" s="193" t="s">
        <v>1782</v>
      </c>
      <c r="B38" s="189" t="s">
        <v>19</v>
      </c>
      <c r="C38" s="9" t="s">
        <v>9</v>
      </c>
      <c r="D38" s="9" t="s">
        <v>12</v>
      </c>
      <c r="E38" s="9" t="s">
        <v>22</v>
      </c>
      <c r="F38" s="9" t="s">
        <v>13</v>
      </c>
      <c r="G38" s="136" t="s">
        <v>3</v>
      </c>
      <c r="H38" s="9" t="s">
        <v>4</v>
      </c>
      <c r="I38" s="9" t="s">
        <v>11</v>
      </c>
    </row>
    <row r="39" spans="1:9" ht="40.5">
      <c r="A39" s="214"/>
      <c r="B39" s="218" t="s">
        <v>76</v>
      </c>
      <c r="C39" s="219"/>
      <c r="D39" s="220" t="s">
        <v>77</v>
      </c>
      <c r="E39" s="221" t="s">
        <v>78</v>
      </c>
      <c r="F39" s="221" t="s">
        <v>48</v>
      </c>
      <c r="G39" s="222">
        <v>1800</v>
      </c>
      <c r="H39" s="223" t="s">
        <v>1196</v>
      </c>
      <c r="I39" s="221" t="s">
        <v>1193</v>
      </c>
    </row>
    <row r="40" spans="1:9" ht="25.5">
      <c r="A40" s="214"/>
      <c r="B40" s="218" t="s">
        <v>79</v>
      </c>
      <c r="C40" s="219"/>
      <c r="D40" s="220" t="s">
        <v>80</v>
      </c>
      <c r="E40" s="221" t="s">
        <v>78</v>
      </c>
      <c r="F40" s="221" t="s">
        <v>48</v>
      </c>
      <c r="G40" s="222">
        <v>2500</v>
      </c>
      <c r="H40" s="223" t="s">
        <v>1196</v>
      </c>
      <c r="I40" s="221" t="s">
        <v>1193</v>
      </c>
    </row>
    <row r="41" spans="1:9" ht="27">
      <c r="A41" s="214"/>
      <c r="B41" s="218" t="s">
        <v>81</v>
      </c>
      <c r="C41" s="219"/>
      <c r="D41" s="220" t="s">
        <v>82</v>
      </c>
      <c r="E41" s="221" t="s">
        <v>78</v>
      </c>
      <c r="F41" s="221" t="s">
        <v>48</v>
      </c>
      <c r="G41" s="222">
        <v>878</v>
      </c>
      <c r="H41" s="223" t="s">
        <v>1196</v>
      </c>
      <c r="I41" s="221" t="s">
        <v>1193</v>
      </c>
    </row>
    <row r="42" spans="1:9" ht="27">
      <c r="A42" s="214"/>
      <c r="B42" s="218" t="s">
        <v>83</v>
      </c>
      <c r="C42" s="219"/>
      <c r="D42" s="220" t="s">
        <v>84</v>
      </c>
      <c r="E42" s="221" t="s">
        <v>78</v>
      </c>
      <c r="F42" s="221" t="s">
        <v>48</v>
      </c>
      <c r="G42" s="222">
        <v>200</v>
      </c>
      <c r="H42" s="223" t="s">
        <v>1196</v>
      </c>
      <c r="I42" s="221" t="s">
        <v>1193</v>
      </c>
    </row>
    <row r="43" spans="1:9" ht="25.5">
      <c r="A43" s="214"/>
      <c r="B43" s="218"/>
      <c r="C43" s="219"/>
      <c r="D43" s="220" t="s">
        <v>85</v>
      </c>
      <c r="E43" s="221" t="s">
        <v>78</v>
      </c>
      <c r="F43" s="224">
        <v>40940</v>
      </c>
      <c r="G43" s="222">
        <v>3132</v>
      </c>
      <c r="H43" s="223" t="s">
        <v>1196</v>
      </c>
      <c r="I43" s="221" t="s">
        <v>1193</v>
      </c>
    </row>
    <row r="44" spans="1:9" ht="25.5">
      <c r="A44" s="214"/>
      <c r="B44" s="218"/>
      <c r="C44" s="219"/>
      <c r="D44" s="220" t="s">
        <v>86</v>
      </c>
      <c r="E44" s="221" t="s">
        <v>78</v>
      </c>
      <c r="F44" s="224">
        <v>41395</v>
      </c>
      <c r="G44" s="222">
        <v>1113.6</v>
      </c>
      <c r="H44" s="223" t="s">
        <v>1196</v>
      </c>
      <c r="I44" s="221" t="s">
        <v>1193</v>
      </c>
    </row>
    <row r="45" spans="1:9" ht="16.5">
      <c r="A45" s="214"/>
      <c r="B45" s="218" t="s">
        <v>87</v>
      </c>
      <c r="C45" s="219"/>
      <c r="D45" s="220" t="s">
        <v>88</v>
      </c>
      <c r="E45" s="221" t="s">
        <v>89</v>
      </c>
      <c r="F45" s="221" t="s">
        <v>48</v>
      </c>
      <c r="G45" s="222">
        <v>1040</v>
      </c>
      <c r="H45" s="223" t="s">
        <v>1196</v>
      </c>
      <c r="I45" s="221" t="s">
        <v>1193</v>
      </c>
    </row>
    <row r="46" spans="1:9" ht="16.5">
      <c r="A46" s="214"/>
      <c r="B46" s="218" t="s">
        <v>90</v>
      </c>
      <c r="C46" s="219"/>
      <c r="D46" s="220" t="s">
        <v>91</v>
      </c>
      <c r="E46" s="221" t="s">
        <v>89</v>
      </c>
      <c r="F46" s="221" t="s">
        <v>48</v>
      </c>
      <c r="G46" s="222">
        <v>140</v>
      </c>
      <c r="H46" s="223" t="s">
        <v>1196</v>
      </c>
      <c r="I46" s="221" t="s">
        <v>1193</v>
      </c>
    </row>
    <row r="47" spans="1:9" ht="27">
      <c r="A47" s="214"/>
      <c r="B47" s="218" t="s">
        <v>92</v>
      </c>
      <c r="C47" s="219"/>
      <c r="D47" s="220" t="s">
        <v>93</v>
      </c>
      <c r="E47" s="221" t="s">
        <v>89</v>
      </c>
      <c r="F47" s="224">
        <v>40070</v>
      </c>
      <c r="G47" s="222">
        <v>1049</v>
      </c>
      <c r="H47" s="223" t="s">
        <v>1196</v>
      </c>
      <c r="I47" s="221" t="s">
        <v>1193</v>
      </c>
    </row>
    <row r="48" spans="1:9" ht="40.5">
      <c r="A48" s="214"/>
      <c r="B48" s="218" t="s">
        <v>94</v>
      </c>
      <c r="C48" s="219"/>
      <c r="D48" s="220" t="s">
        <v>95</v>
      </c>
      <c r="E48" s="221" t="s">
        <v>89</v>
      </c>
      <c r="F48" s="224">
        <v>39903</v>
      </c>
      <c r="G48" s="222">
        <v>1949</v>
      </c>
      <c r="H48" s="223" t="s">
        <v>1196</v>
      </c>
      <c r="I48" s="221" t="s">
        <v>1193</v>
      </c>
    </row>
    <row r="49" spans="1:9" ht="16.5">
      <c r="A49" s="214"/>
      <c r="B49" s="218" t="s">
        <v>96</v>
      </c>
      <c r="C49" s="219"/>
      <c r="D49" s="220" t="s">
        <v>91</v>
      </c>
      <c r="E49" s="221" t="s">
        <v>97</v>
      </c>
      <c r="F49" s="224">
        <v>39903</v>
      </c>
      <c r="G49" s="222">
        <v>649</v>
      </c>
      <c r="H49" s="223" t="s">
        <v>1196</v>
      </c>
      <c r="I49" s="221" t="s">
        <v>1193</v>
      </c>
    </row>
    <row r="50" spans="1:9" ht="27">
      <c r="A50" s="214"/>
      <c r="B50" s="218" t="s">
        <v>98</v>
      </c>
      <c r="C50" s="219"/>
      <c r="D50" s="220" t="s">
        <v>99</v>
      </c>
      <c r="E50" s="221" t="s">
        <v>89</v>
      </c>
      <c r="F50" s="224">
        <v>39902</v>
      </c>
      <c r="G50" s="222">
        <v>710.02</v>
      </c>
      <c r="H50" s="223" t="s">
        <v>1196</v>
      </c>
      <c r="I50" s="221" t="s">
        <v>1193</v>
      </c>
    </row>
    <row r="51" spans="1:9" ht="16.5">
      <c r="A51" s="214"/>
      <c r="B51" s="218" t="s">
        <v>100</v>
      </c>
      <c r="C51" s="219"/>
      <c r="D51" s="220" t="s">
        <v>101</v>
      </c>
      <c r="E51" s="221" t="s">
        <v>89</v>
      </c>
      <c r="F51" s="224">
        <v>40155</v>
      </c>
      <c r="G51" s="222">
        <v>5161.1</v>
      </c>
      <c r="H51" s="223" t="s">
        <v>1196</v>
      </c>
      <c r="I51" s="221" t="s">
        <v>1193</v>
      </c>
    </row>
    <row r="52" spans="1:9" ht="16.5">
      <c r="A52" s="214"/>
      <c r="B52" s="218" t="s">
        <v>102</v>
      </c>
      <c r="C52" s="219"/>
      <c r="D52" s="220" t="s">
        <v>103</v>
      </c>
      <c r="E52" s="221" t="s">
        <v>89</v>
      </c>
      <c r="F52" s="224">
        <v>40101</v>
      </c>
      <c r="G52" s="222">
        <v>345</v>
      </c>
      <c r="H52" s="223" t="s">
        <v>1196</v>
      </c>
      <c r="I52" s="221" t="s">
        <v>1193</v>
      </c>
    </row>
    <row r="53" spans="1:9" ht="16.5">
      <c r="A53" s="214"/>
      <c r="B53" s="218" t="s">
        <v>104</v>
      </c>
      <c r="C53" s="219"/>
      <c r="D53" s="220" t="s">
        <v>101</v>
      </c>
      <c r="E53" s="221" t="s">
        <v>89</v>
      </c>
      <c r="F53" s="224">
        <v>40350</v>
      </c>
      <c r="G53" s="222">
        <v>3748.75</v>
      </c>
      <c r="H53" s="223" t="s">
        <v>1196</v>
      </c>
      <c r="I53" s="221" t="s">
        <v>1193</v>
      </c>
    </row>
    <row r="54" spans="1:9" ht="16.5">
      <c r="A54" s="214"/>
      <c r="B54" s="218" t="s">
        <v>105</v>
      </c>
      <c r="C54" s="219"/>
      <c r="D54" s="220" t="s">
        <v>106</v>
      </c>
      <c r="E54" s="221" t="s">
        <v>89</v>
      </c>
      <c r="F54" s="224">
        <v>40330</v>
      </c>
      <c r="G54" s="222">
        <v>2249.1</v>
      </c>
      <c r="H54" s="223" t="s">
        <v>1196</v>
      </c>
      <c r="I54" s="221" t="s">
        <v>1193</v>
      </c>
    </row>
    <row r="55" spans="1:9" ht="40.5">
      <c r="A55" s="214"/>
      <c r="B55" s="225" t="s">
        <v>107</v>
      </c>
      <c r="C55" s="226"/>
      <c r="D55" s="227" t="s">
        <v>108</v>
      </c>
      <c r="E55" s="228" t="s">
        <v>109</v>
      </c>
      <c r="F55" s="228" t="s">
        <v>48</v>
      </c>
      <c r="G55" s="229">
        <v>425</v>
      </c>
      <c r="H55" s="230" t="s">
        <v>1196</v>
      </c>
      <c r="I55" s="228" t="s">
        <v>1193</v>
      </c>
    </row>
    <row r="56" spans="1:10" ht="13.5" customHeight="1">
      <c r="A56" s="214"/>
      <c r="B56" s="374" t="s">
        <v>691</v>
      </c>
      <c r="C56" s="374"/>
      <c r="D56" s="374"/>
      <c r="E56" s="374"/>
      <c r="F56" s="375"/>
      <c r="G56" s="231">
        <f>SUM(G39:G55)</f>
        <v>27089.57</v>
      </c>
      <c r="H56" s="232"/>
      <c r="I56" s="218"/>
      <c r="J56" s="233">
        <f>G56</f>
        <v>27089.57</v>
      </c>
    </row>
    <row r="57" spans="1:9" ht="12.75">
      <c r="A57" s="214"/>
      <c r="B57" s="101" t="s">
        <v>1427</v>
      </c>
      <c r="C57" s="101"/>
      <c r="D57" s="101" t="s">
        <v>6</v>
      </c>
      <c r="E57" s="101" t="s">
        <v>1670</v>
      </c>
      <c r="F57" s="101"/>
      <c r="G57" s="236" t="s">
        <v>8</v>
      </c>
      <c r="H57" s="101"/>
      <c r="I57" s="101"/>
    </row>
    <row r="58" ht="12.75">
      <c r="A58" s="214"/>
    </row>
    <row r="59" spans="1:9" ht="12.75">
      <c r="A59" s="214"/>
      <c r="B59" s="101"/>
      <c r="C59" s="101"/>
      <c r="D59" s="101"/>
      <c r="E59" s="101"/>
      <c r="F59" s="101"/>
      <c r="G59" s="236"/>
      <c r="H59" s="101"/>
      <c r="I59" s="101"/>
    </row>
    <row r="60" spans="1:9" ht="12.75">
      <c r="A60" s="214"/>
      <c r="B60" s="101"/>
      <c r="C60" s="101"/>
      <c r="D60" s="101"/>
      <c r="E60" s="101"/>
      <c r="F60" s="101"/>
      <c r="G60" s="236"/>
      <c r="H60" s="101"/>
      <c r="I60" s="101"/>
    </row>
    <row r="61" spans="1:9" ht="12.75">
      <c r="A61" s="214"/>
      <c r="B61" s="101" t="s">
        <v>1664</v>
      </c>
      <c r="C61" s="101"/>
      <c r="D61" s="101" t="s">
        <v>1399</v>
      </c>
      <c r="E61" s="373" t="s">
        <v>1776</v>
      </c>
      <c r="F61" s="373"/>
      <c r="G61" s="236" t="s">
        <v>1401</v>
      </c>
      <c r="H61" s="101"/>
      <c r="I61" s="101"/>
    </row>
    <row r="62" spans="1:9" ht="15.75">
      <c r="A62" s="214"/>
      <c r="B62" s="207" t="s">
        <v>45</v>
      </c>
      <c r="C62" s="207"/>
      <c r="G62" s="208"/>
      <c r="H62" s="209"/>
      <c r="I62" s="210"/>
    </row>
    <row r="63" spans="1:9" ht="15.75">
      <c r="A63" s="214"/>
      <c r="B63" s="207" t="s">
        <v>10</v>
      </c>
      <c r="C63" s="207"/>
      <c r="I63" s="206" t="s">
        <v>1884</v>
      </c>
    </row>
    <row r="64" spans="1:3" ht="15.75">
      <c r="A64" s="214"/>
      <c r="B64" s="207" t="s">
        <v>1883</v>
      </c>
      <c r="C64" s="207"/>
    </row>
    <row r="65" spans="1:9" ht="15.75">
      <c r="A65" s="214"/>
      <c r="B65" s="207" t="s">
        <v>20</v>
      </c>
      <c r="C65" s="207"/>
      <c r="D65" s="212"/>
      <c r="E65" s="212"/>
      <c r="F65" s="212"/>
      <c r="G65" s="213"/>
      <c r="H65" s="212"/>
      <c r="I65" s="212"/>
    </row>
    <row r="66" ht="12.75">
      <c r="A66" s="214"/>
    </row>
    <row r="67" spans="1:9" ht="25.5">
      <c r="A67" s="193" t="s">
        <v>1782</v>
      </c>
      <c r="B67" s="189" t="s">
        <v>19</v>
      </c>
      <c r="C67" s="9" t="s">
        <v>9</v>
      </c>
      <c r="D67" s="9" t="s">
        <v>12</v>
      </c>
      <c r="E67" s="9" t="s">
        <v>22</v>
      </c>
      <c r="F67" s="9" t="s">
        <v>13</v>
      </c>
      <c r="G67" s="136" t="s">
        <v>3</v>
      </c>
      <c r="H67" s="9" t="s">
        <v>4</v>
      </c>
      <c r="I67" s="9" t="s">
        <v>11</v>
      </c>
    </row>
    <row r="68" spans="1:9" ht="12.75">
      <c r="A68" s="214"/>
      <c r="B68" s="215"/>
      <c r="C68" s="216"/>
      <c r="D68" s="216"/>
      <c r="E68" s="216"/>
      <c r="F68" s="216"/>
      <c r="G68" s="217"/>
      <c r="H68" s="216"/>
      <c r="I68" s="216"/>
    </row>
    <row r="69" spans="1:9" ht="40.5">
      <c r="A69" s="214"/>
      <c r="B69" s="218" t="s">
        <v>107</v>
      </c>
      <c r="C69" s="219"/>
      <c r="D69" s="220" t="s">
        <v>108</v>
      </c>
      <c r="E69" s="221" t="s">
        <v>109</v>
      </c>
      <c r="F69" s="221" t="s">
        <v>48</v>
      </c>
      <c r="G69" s="222">
        <v>425</v>
      </c>
      <c r="H69" s="223" t="s">
        <v>1196</v>
      </c>
      <c r="I69" s="221" t="s">
        <v>1193</v>
      </c>
    </row>
    <row r="70" spans="1:9" ht="16.5">
      <c r="A70" s="214"/>
      <c r="B70" s="218" t="s">
        <v>110</v>
      </c>
      <c r="C70" s="219"/>
      <c r="D70" s="220" t="s">
        <v>111</v>
      </c>
      <c r="E70" s="221" t="s">
        <v>112</v>
      </c>
      <c r="F70" s="221"/>
      <c r="G70" s="222">
        <v>3200</v>
      </c>
      <c r="H70" s="223" t="s">
        <v>1196</v>
      </c>
      <c r="I70" s="221" t="s">
        <v>1193</v>
      </c>
    </row>
    <row r="71" spans="1:9" ht="27">
      <c r="A71" s="214"/>
      <c r="B71" s="218" t="s">
        <v>113</v>
      </c>
      <c r="C71" s="219"/>
      <c r="D71" s="220" t="s">
        <v>114</v>
      </c>
      <c r="E71" s="221" t="s">
        <v>112</v>
      </c>
      <c r="F71" s="221"/>
      <c r="G71" s="222">
        <v>12000</v>
      </c>
      <c r="H71" s="223" t="s">
        <v>1196</v>
      </c>
      <c r="I71" s="221" t="s">
        <v>1193</v>
      </c>
    </row>
    <row r="72" spans="1:9" ht="27">
      <c r="A72" s="214"/>
      <c r="B72" s="218" t="s">
        <v>115</v>
      </c>
      <c r="C72" s="219"/>
      <c r="D72" s="220" t="s">
        <v>116</v>
      </c>
      <c r="E72" s="221" t="s">
        <v>112</v>
      </c>
      <c r="F72" s="221"/>
      <c r="G72" s="222">
        <v>200</v>
      </c>
      <c r="H72" s="223" t="s">
        <v>1196</v>
      </c>
      <c r="I72" s="221" t="s">
        <v>1193</v>
      </c>
    </row>
    <row r="73" spans="1:9" ht="27">
      <c r="A73" s="214"/>
      <c r="B73" s="218" t="s">
        <v>117</v>
      </c>
      <c r="C73" s="219"/>
      <c r="D73" s="220" t="s">
        <v>118</v>
      </c>
      <c r="E73" s="221" t="s">
        <v>112</v>
      </c>
      <c r="F73" s="221"/>
      <c r="G73" s="222">
        <v>50000</v>
      </c>
      <c r="H73" s="223" t="s">
        <v>1196</v>
      </c>
      <c r="I73" s="221" t="s">
        <v>1193</v>
      </c>
    </row>
    <row r="74" spans="1:9" ht="27">
      <c r="A74" s="214"/>
      <c r="B74" s="218" t="s">
        <v>119</v>
      </c>
      <c r="C74" s="219"/>
      <c r="D74" s="220" t="s">
        <v>120</v>
      </c>
      <c r="E74" s="221" t="s">
        <v>112</v>
      </c>
      <c r="F74" s="221"/>
      <c r="G74" s="222">
        <v>5000</v>
      </c>
      <c r="H74" s="223" t="s">
        <v>1196</v>
      </c>
      <c r="I74" s="221" t="s">
        <v>1193</v>
      </c>
    </row>
    <row r="75" spans="1:9" ht="27">
      <c r="A75" s="214"/>
      <c r="B75" s="218" t="s">
        <v>121</v>
      </c>
      <c r="C75" s="219"/>
      <c r="D75" s="220" t="s">
        <v>122</v>
      </c>
      <c r="E75" s="221" t="s">
        <v>112</v>
      </c>
      <c r="F75" s="221"/>
      <c r="G75" s="222">
        <v>6500</v>
      </c>
      <c r="H75" s="223" t="s">
        <v>1196</v>
      </c>
      <c r="I75" s="221" t="s">
        <v>1193</v>
      </c>
    </row>
    <row r="76" spans="1:9" ht="67.5">
      <c r="A76" s="214"/>
      <c r="B76" s="218" t="s">
        <v>123</v>
      </c>
      <c r="C76" s="219"/>
      <c r="D76" s="220" t="s">
        <v>124</v>
      </c>
      <c r="E76" s="221" t="s">
        <v>112</v>
      </c>
      <c r="F76" s="221"/>
      <c r="G76" s="222">
        <v>2975</v>
      </c>
      <c r="H76" s="223" t="s">
        <v>1196</v>
      </c>
      <c r="I76" s="221" t="s">
        <v>1193</v>
      </c>
    </row>
    <row r="77" spans="1:9" ht="27">
      <c r="A77" s="214"/>
      <c r="B77" s="218" t="s">
        <v>125</v>
      </c>
      <c r="C77" s="219"/>
      <c r="D77" s="220" t="s">
        <v>126</v>
      </c>
      <c r="E77" s="221" t="s">
        <v>112</v>
      </c>
      <c r="F77" s="221"/>
      <c r="G77" s="222">
        <v>60000</v>
      </c>
      <c r="H77" s="223" t="s">
        <v>1196</v>
      </c>
      <c r="I77" s="221" t="s">
        <v>1193</v>
      </c>
    </row>
    <row r="78" spans="1:9" ht="16.5">
      <c r="A78" s="214"/>
      <c r="B78" s="218" t="s">
        <v>127</v>
      </c>
      <c r="C78" s="219"/>
      <c r="D78" s="220" t="s">
        <v>128</v>
      </c>
      <c r="E78" s="221" t="s">
        <v>112</v>
      </c>
      <c r="F78" s="221"/>
      <c r="G78" s="222">
        <v>500</v>
      </c>
      <c r="H78" s="223" t="s">
        <v>1196</v>
      </c>
      <c r="I78" s="221" t="s">
        <v>1193</v>
      </c>
    </row>
    <row r="79" spans="1:9" ht="27">
      <c r="A79" s="214"/>
      <c r="B79" s="218" t="s">
        <v>129</v>
      </c>
      <c r="C79" s="219"/>
      <c r="D79" s="220" t="s">
        <v>130</v>
      </c>
      <c r="E79" s="221" t="s">
        <v>112</v>
      </c>
      <c r="F79" s="221"/>
      <c r="G79" s="222">
        <v>50000</v>
      </c>
      <c r="H79" s="223" t="s">
        <v>1196</v>
      </c>
      <c r="I79" s="221" t="s">
        <v>1193</v>
      </c>
    </row>
    <row r="80" spans="1:9" ht="40.5">
      <c r="A80" s="214"/>
      <c r="B80" s="225" t="s">
        <v>131</v>
      </c>
      <c r="C80" s="226"/>
      <c r="D80" s="227" t="s">
        <v>132</v>
      </c>
      <c r="E80" s="228" t="s">
        <v>112</v>
      </c>
      <c r="F80" s="228"/>
      <c r="G80" s="229">
        <v>2400.37</v>
      </c>
      <c r="H80" s="230" t="s">
        <v>1196</v>
      </c>
      <c r="I80" s="228" t="s">
        <v>1193</v>
      </c>
    </row>
    <row r="81" spans="1:10" ht="13.5" customHeight="1">
      <c r="A81" s="214"/>
      <c r="B81" s="374" t="s">
        <v>691</v>
      </c>
      <c r="C81" s="374"/>
      <c r="D81" s="374"/>
      <c r="E81" s="374"/>
      <c r="F81" s="375"/>
      <c r="G81" s="231">
        <f>SUM(G69:G80)</f>
        <v>193200.37</v>
      </c>
      <c r="H81" s="232"/>
      <c r="I81" s="218"/>
      <c r="J81" s="233">
        <f>G81</f>
        <v>193200.37</v>
      </c>
    </row>
    <row r="82" spans="1:9" ht="13.5">
      <c r="A82" s="214"/>
      <c r="B82" s="218"/>
      <c r="C82" s="234"/>
      <c r="D82" s="234"/>
      <c r="E82" s="218"/>
      <c r="F82" s="218"/>
      <c r="G82" s="235"/>
      <c r="H82" s="232"/>
      <c r="I82" s="218"/>
    </row>
    <row r="83" spans="1:9" ht="12.75">
      <c r="A83" s="214"/>
      <c r="B83" s="101" t="s">
        <v>1426</v>
      </c>
      <c r="C83" s="101"/>
      <c r="D83" s="101" t="s">
        <v>6</v>
      </c>
      <c r="E83" s="101" t="s">
        <v>1670</v>
      </c>
      <c r="F83" s="101"/>
      <c r="G83" s="236" t="s">
        <v>8</v>
      </c>
      <c r="H83" s="101"/>
      <c r="I83" s="101"/>
    </row>
    <row r="84" spans="1:9" ht="12.75">
      <c r="A84" s="214"/>
      <c r="B84" s="101"/>
      <c r="C84" s="101"/>
      <c r="D84" s="101"/>
      <c r="E84" s="101"/>
      <c r="F84" s="101"/>
      <c r="G84" s="236"/>
      <c r="H84" s="101"/>
      <c r="I84" s="101"/>
    </row>
    <row r="85" spans="1:9" ht="12.75">
      <c r="A85" s="214"/>
      <c r="B85" s="101"/>
      <c r="C85" s="101"/>
      <c r="D85" s="101"/>
      <c r="E85" s="101"/>
      <c r="F85" s="101"/>
      <c r="G85" s="236"/>
      <c r="H85" s="101"/>
      <c r="I85" s="101"/>
    </row>
    <row r="86" spans="1:9" ht="12.75">
      <c r="A86" s="214"/>
      <c r="B86" s="101"/>
      <c r="C86" s="101"/>
      <c r="D86" s="101"/>
      <c r="E86" s="101"/>
      <c r="F86" s="101"/>
      <c r="G86" s="236"/>
      <c r="H86" s="101"/>
      <c r="I86" s="101"/>
    </row>
    <row r="87" spans="1:9" ht="12.75">
      <c r="A87" s="214"/>
      <c r="B87" s="101" t="s">
        <v>1664</v>
      </c>
      <c r="C87" s="101"/>
      <c r="D87" s="101" t="s">
        <v>1399</v>
      </c>
      <c r="E87" s="373" t="s">
        <v>1776</v>
      </c>
      <c r="F87" s="373"/>
      <c r="G87" s="236" t="s">
        <v>1401</v>
      </c>
      <c r="H87" s="101"/>
      <c r="I87" s="101"/>
    </row>
    <row r="88" spans="1:9" ht="13.5">
      <c r="A88" s="214"/>
      <c r="B88" s="218"/>
      <c r="C88" s="234"/>
      <c r="D88" s="234"/>
      <c r="E88" s="218"/>
      <c r="F88" s="218"/>
      <c r="G88" s="235"/>
      <c r="H88" s="235"/>
      <c r="I88" s="218"/>
    </row>
    <row r="89" spans="1:9" ht="15.75">
      <c r="A89" s="214"/>
      <c r="B89" s="207" t="s">
        <v>45</v>
      </c>
      <c r="C89" s="207"/>
      <c r="G89" s="208"/>
      <c r="H89" s="209"/>
      <c r="I89" s="210"/>
    </row>
    <row r="90" spans="1:9" ht="15.75">
      <c r="A90" s="214"/>
      <c r="B90" s="207" t="s">
        <v>10</v>
      </c>
      <c r="C90" s="207"/>
      <c r="I90" s="206" t="s">
        <v>1884</v>
      </c>
    </row>
    <row r="91" spans="1:3" ht="15.75">
      <c r="A91" s="214"/>
      <c r="B91" s="207" t="s">
        <v>1883</v>
      </c>
      <c r="C91" s="207"/>
    </row>
    <row r="92" spans="1:9" ht="15.75">
      <c r="A92" s="214"/>
      <c r="B92" s="207" t="s">
        <v>20</v>
      </c>
      <c r="C92" s="207"/>
      <c r="D92" s="212"/>
      <c r="E92" s="212"/>
      <c r="F92" s="212"/>
      <c r="G92" s="213"/>
      <c r="H92" s="212"/>
      <c r="I92" s="212"/>
    </row>
    <row r="93" ht="12.75">
      <c r="A93" s="214"/>
    </row>
    <row r="94" spans="1:9" ht="25.5">
      <c r="A94" s="193" t="s">
        <v>1782</v>
      </c>
      <c r="B94" s="189" t="s">
        <v>19</v>
      </c>
      <c r="C94" s="9" t="s">
        <v>9</v>
      </c>
      <c r="D94" s="9" t="s">
        <v>12</v>
      </c>
      <c r="E94" s="9" t="s">
        <v>22</v>
      </c>
      <c r="F94" s="9" t="s">
        <v>13</v>
      </c>
      <c r="G94" s="136" t="s">
        <v>3</v>
      </c>
      <c r="H94" s="9" t="s">
        <v>4</v>
      </c>
      <c r="I94" s="9" t="s">
        <v>11</v>
      </c>
    </row>
    <row r="95" spans="1:9" ht="12.75">
      <c r="A95" s="214"/>
      <c r="B95" s="215"/>
      <c r="C95" s="216"/>
      <c r="D95" s="216"/>
      <c r="E95" s="216"/>
      <c r="F95" s="216"/>
      <c r="G95" s="217"/>
      <c r="H95" s="216"/>
      <c r="I95" s="216"/>
    </row>
    <row r="96" spans="1:9" ht="16.5">
      <c r="A96" s="214"/>
      <c r="B96" s="218" t="s">
        <v>133</v>
      </c>
      <c r="C96" s="219"/>
      <c r="D96" s="220" t="s">
        <v>134</v>
      </c>
      <c r="E96" s="221" t="s">
        <v>112</v>
      </c>
      <c r="F96" s="221"/>
      <c r="G96" s="222">
        <v>1549</v>
      </c>
      <c r="H96" s="223" t="s">
        <v>1196</v>
      </c>
      <c r="I96" s="221" t="s">
        <v>1193</v>
      </c>
    </row>
    <row r="97" spans="1:9" ht="27">
      <c r="A97" s="214"/>
      <c r="B97" s="218" t="s">
        <v>135</v>
      </c>
      <c r="C97" s="219"/>
      <c r="D97" s="220" t="s">
        <v>136</v>
      </c>
      <c r="E97" s="221" t="s">
        <v>112</v>
      </c>
      <c r="F97" s="221"/>
      <c r="G97" s="222">
        <v>2850</v>
      </c>
      <c r="H97" s="223" t="s">
        <v>1196</v>
      </c>
      <c r="I97" s="221" t="s">
        <v>1193</v>
      </c>
    </row>
    <row r="98" spans="1:9" ht="27">
      <c r="A98" s="214"/>
      <c r="B98" s="218" t="s">
        <v>137</v>
      </c>
      <c r="C98" s="219"/>
      <c r="D98" s="220" t="s">
        <v>138</v>
      </c>
      <c r="E98" s="221" t="s">
        <v>112</v>
      </c>
      <c r="F98" s="221"/>
      <c r="G98" s="222">
        <v>2000</v>
      </c>
      <c r="H98" s="223" t="s">
        <v>1196</v>
      </c>
      <c r="I98" s="221" t="s">
        <v>1193</v>
      </c>
    </row>
    <row r="99" spans="1:9" ht="27">
      <c r="A99" s="214"/>
      <c r="B99" s="218" t="s">
        <v>139</v>
      </c>
      <c r="C99" s="219"/>
      <c r="D99" s="220" t="s">
        <v>140</v>
      </c>
      <c r="E99" s="221" t="s">
        <v>112</v>
      </c>
      <c r="F99" s="221"/>
      <c r="G99" s="222">
        <v>3450</v>
      </c>
      <c r="H99" s="223" t="s">
        <v>1196</v>
      </c>
      <c r="I99" s="221" t="s">
        <v>1193</v>
      </c>
    </row>
    <row r="100" spans="1:9" ht="27">
      <c r="A100" s="214"/>
      <c r="B100" s="218" t="s">
        <v>141</v>
      </c>
      <c r="C100" s="219"/>
      <c r="D100" s="220" t="s">
        <v>142</v>
      </c>
      <c r="E100" s="221" t="s">
        <v>112</v>
      </c>
      <c r="F100" s="221"/>
      <c r="G100" s="222">
        <v>1598.99</v>
      </c>
      <c r="H100" s="223" t="s">
        <v>1196</v>
      </c>
      <c r="I100" s="221" t="s">
        <v>1193</v>
      </c>
    </row>
    <row r="101" spans="1:9" ht="27">
      <c r="A101" s="214"/>
      <c r="B101" s="218" t="s">
        <v>143</v>
      </c>
      <c r="C101" s="219"/>
      <c r="D101" s="220" t="s">
        <v>144</v>
      </c>
      <c r="E101" s="221" t="s">
        <v>112</v>
      </c>
      <c r="F101" s="221"/>
      <c r="G101" s="222">
        <v>2300</v>
      </c>
      <c r="H101" s="223" t="s">
        <v>1196</v>
      </c>
      <c r="I101" s="221" t="s">
        <v>1193</v>
      </c>
    </row>
    <row r="102" spans="1:9" ht="16.5">
      <c r="A102" s="214"/>
      <c r="B102" s="218" t="s">
        <v>145</v>
      </c>
      <c r="C102" s="219"/>
      <c r="D102" s="220" t="s">
        <v>146</v>
      </c>
      <c r="E102" s="221" t="s">
        <v>112</v>
      </c>
      <c r="F102" s="221"/>
      <c r="G102" s="222">
        <v>4292</v>
      </c>
      <c r="H102" s="223" t="s">
        <v>1196</v>
      </c>
      <c r="I102" s="221" t="s">
        <v>1193</v>
      </c>
    </row>
    <row r="103" spans="1:9" ht="40.5">
      <c r="A103" s="214"/>
      <c r="B103" s="218" t="s">
        <v>147</v>
      </c>
      <c r="C103" s="219"/>
      <c r="D103" s="220" t="s">
        <v>148</v>
      </c>
      <c r="E103" s="221" t="s">
        <v>149</v>
      </c>
      <c r="F103" s="221" t="s">
        <v>48</v>
      </c>
      <c r="G103" s="222">
        <v>50000</v>
      </c>
      <c r="H103" s="223" t="s">
        <v>1196</v>
      </c>
      <c r="I103" s="221" t="s">
        <v>1193</v>
      </c>
    </row>
    <row r="104" spans="1:9" ht="27">
      <c r="A104" s="214"/>
      <c r="B104" s="218" t="s">
        <v>150</v>
      </c>
      <c r="C104" s="219"/>
      <c r="D104" s="220" t="s">
        <v>151</v>
      </c>
      <c r="E104" s="221" t="s">
        <v>149</v>
      </c>
      <c r="F104" s="221" t="s">
        <v>48</v>
      </c>
      <c r="G104" s="222">
        <v>13869.5</v>
      </c>
      <c r="H104" s="223" t="s">
        <v>1196</v>
      </c>
      <c r="I104" s="221" t="s">
        <v>1193</v>
      </c>
    </row>
    <row r="105" spans="1:9" ht="27">
      <c r="A105" s="214"/>
      <c r="B105" s="218" t="s">
        <v>152</v>
      </c>
      <c r="C105" s="219"/>
      <c r="D105" s="220" t="s">
        <v>153</v>
      </c>
      <c r="E105" s="221" t="s">
        <v>149</v>
      </c>
      <c r="F105" s="221" t="s">
        <v>48</v>
      </c>
      <c r="G105" s="222">
        <v>500</v>
      </c>
      <c r="H105" s="223" t="s">
        <v>1196</v>
      </c>
      <c r="I105" s="221" t="s">
        <v>1193</v>
      </c>
    </row>
    <row r="106" spans="1:9" ht="27">
      <c r="A106" s="214"/>
      <c r="B106" s="218" t="s">
        <v>154</v>
      </c>
      <c r="C106" s="219"/>
      <c r="D106" s="220" t="s">
        <v>155</v>
      </c>
      <c r="E106" s="221" t="s">
        <v>149</v>
      </c>
      <c r="F106" s="221" t="s">
        <v>48</v>
      </c>
      <c r="G106" s="222">
        <v>5000</v>
      </c>
      <c r="H106" s="223" t="s">
        <v>1196</v>
      </c>
      <c r="I106" s="221" t="s">
        <v>1193</v>
      </c>
    </row>
    <row r="107" spans="1:9" ht="27">
      <c r="A107" s="214"/>
      <c r="B107" s="218" t="s">
        <v>156</v>
      </c>
      <c r="C107" s="219"/>
      <c r="D107" s="220" t="s">
        <v>157</v>
      </c>
      <c r="E107" s="221" t="s">
        <v>149</v>
      </c>
      <c r="F107" s="221" t="s">
        <v>48</v>
      </c>
      <c r="G107" s="222">
        <v>290</v>
      </c>
      <c r="H107" s="223" t="s">
        <v>1196</v>
      </c>
      <c r="I107" s="221" t="s">
        <v>1193</v>
      </c>
    </row>
    <row r="108" spans="1:9" ht="25.5">
      <c r="A108" s="214"/>
      <c r="B108" s="218" t="s">
        <v>158</v>
      </c>
      <c r="C108" s="219"/>
      <c r="D108" s="220" t="s">
        <v>159</v>
      </c>
      <c r="E108" s="221" t="s">
        <v>149</v>
      </c>
      <c r="F108" s="224">
        <v>40269</v>
      </c>
      <c r="G108" s="222">
        <v>287.5</v>
      </c>
      <c r="H108" s="223" t="s">
        <v>1196</v>
      </c>
      <c r="I108" s="221" t="s">
        <v>1193</v>
      </c>
    </row>
    <row r="109" spans="1:9" ht="40.5">
      <c r="A109" s="214"/>
      <c r="B109" s="225" t="s">
        <v>160</v>
      </c>
      <c r="C109" s="226"/>
      <c r="D109" s="227" t="s">
        <v>161</v>
      </c>
      <c r="E109" s="228" t="s">
        <v>162</v>
      </c>
      <c r="F109" s="228" t="s">
        <v>48</v>
      </c>
      <c r="G109" s="229">
        <v>800</v>
      </c>
      <c r="H109" s="230" t="s">
        <v>1196</v>
      </c>
      <c r="I109" s="228" t="s">
        <v>1193</v>
      </c>
    </row>
    <row r="110" spans="1:10" ht="13.5" customHeight="1">
      <c r="A110" s="214"/>
      <c r="B110" s="374" t="s">
        <v>691</v>
      </c>
      <c r="C110" s="374"/>
      <c r="D110" s="374"/>
      <c r="E110" s="374"/>
      <c r="F110" s="375"/>
      <c r="G110" s="231">
        <f>SUM(G96:G109)</f>
        <v>88786.98999999999</v>
      </c>
      <c r="H110" s="232"/>
      <c r="I110" s="218"/>
      <c r="J110" s="233">
        <f>G110</f>
        <v>88786.98999999999</v>
      </c>
    </row>
    <row r="111" spans="1:9" ht="13.5">
      <c r="A111" s="214"/>
      <c r="B111" s="218"/>
      <c r="C111" s="234"/>
      <c r="D111" s="234"/>
      <c r="E111" s="218"/>
      <c r="F111" s="218"/>
      <c r="G111" s="235"/>
      <c r="H111" s="232"/>
      <c r="I111" s="218"/>
    </row>
    <row r="112" spans="1:9" ht="12.75">
      <c r="A112" s="214"/>
      <c r="B112" s="101" t="s">
        <v>1428</v>
      </c>
      <c r="C112" s="237"/>
      <c r="D112" s="101" t="s">
        <v>6</v>
      </c>
      <c r="E112" s="101" t="s">
        <v>1670</v>
      </c>
      <c r="F112" s="237"/>
      <c r="G112" s="139" t="s">
        <v>1425</v>
      </c>
      <c r="H112" s="237"/>
      <c r="I112" s="237"/>
    </row>
    <row r="113" spans="1:9" ht="12.75">
      <c r="A113" s="214"/>
      <c r="B113" s="237"/>
      <c r="C113" s="237"/>
      <c r="D113" s="237"/>
      <c r="E113" s="237"/>
      <c r="F113" s="237"/>
      <c r="G113" s="238"/>
      <c r="H113" s="237"/>
      <c r="I113" s="237"/>
    </row>
    <row r="114" spans="1:9" ht="12.75">
      <c r="A114" s="214"/>
      <c r="B114" s="101"/>
      <c r="C114" s="237"/>
      <c r="D114" s="101"/>
      <c r="E114" s="101"/>
      <c r="F114" s="237"/>
      <c r="G114" s="238"/>
      <c r="H114" s="237"/>
      <c r="I114" s="237"/>
    </row>
    <row r="115" spans="1:9" ht="12.75">
      <c r="A115" s="214"/>
      <c r="B115" s="101"/>
      <c r="C115" s="237"/>
      <c r="D115" s="101"/>
      <c r="E115" s="101"/>
      <c r="F115" s="237"/>
      <c r="G115" s="238"/>
      <c r="H115" s="237"/>
      <c r="I115" s="237"/>
    </row>
    <row r="116" spans="1:9" ht="12.75">
      <c r="A116" s="214"/>
      <c r="B116" s="101" t="s">
        <v>1664</v>
      </c>
      <c r="C116" s="237"/>
      <c r="D116" s="101" t="s">
        <v>1399</v>
      </c>
      <c r="E116" s="373" t="s">
        <v>1776</v>
      </c>
      <c r="F116" s="373"/>
      <c r="G116" s="238" t="s">
        <v>1401</v>
      </c>
      <c r="H116" s="237"/>
      <c r="I116" s="237"/>
    </row>
    <row r="117" spans="1:7" ht="12.75">
      <c r="A117" s="214"/>
      <c r="B117" s="210"/>
      <c r="D117" s="210"/>
      <c r="E117" s="210"/>
      <c r="G117" s="244"/>
    </row>
    <row r="118" spans="1:9" ht="15.75">
      <c r="A118" s="214"/>
      <c r="B118" s="207" t="s">
        <v>45</v>
      </c>
      <c r="C118" s="207"/>
      <c r="G118" s="208"/>
      <c r="H118" s="209"/>
      <c r="I118" s="210"/>
    </row>
    <row r="119" spans="1:9" ht="15.75">
      <c r="A119" s="214"/>
      <c r="B119" s="207" t="s">
        <v>10</v>
      </c>
      <c r="C119" s="207"/>
      <c r="I119" s="206" t="s">
        <v>1884</v>
      </c>
    </row>
    <row r="120" spans="1:3" ht="15.75">
      <c r="A120" s="214"/>
      <c r="B120" s="207" t="s">
        <v>1883</v>
      </c>
      <c r="C120" s="207"/>
    </row>
    <row r="121" spans="1:9" ht="15.75">
      <c r="A121" s="214"/>
      <c r="B121" s="207" t="s">
        <v>20</v>
      </c>
      <c r="C121" s="207"/>
      <c r="D121" s="212"/>
      <c r="E121" s="212"/>
      <c r="F121" s="212"/>
      <c r="G121" s="213"/>
      <c r="H121" s="212"/>
      <c r="I121" s="212"/>
    </row>
    <row r="122" ht="12.75">
      <c r="A122" s="214"/>
    </row>
    <row r="123" spans="1:9" ht="25.5">
      <c r="A123" s="193" t="s">
        <v>1782</v>
      </c>
      <c r="B123" s="189" t="s">
        <v>19</v>
      </c>
      <c r="C123" s="9" t="s">
        <v>9</v>
      </c>
      <c r="D123" s="9" t="s">
        <v>12</v>
      </c>
      <c r="E123" s="9" t="s">
        <v>22</v>
      </c>
      <c r="F123" s="9" t="s">
        <v>13</v>
      </c>
      <c r="G123" s="136" t="s">
        <v>3</v>
      </c>
      <c r="H123" s="9" t="s">
        <v>4</v>
      </c>
      <c r="I123" s="9" t="s">
        <v>11</v>
      </c>
    </row>
    <row r="124" spans="1:9" ht="12.75">
      <c r="A124" s="214"/>
      <c r="B124" s="215"/>
      <c r="C124" s="216"/>
      <c r="D124" s="216"/>
      <c r="E124" s="216"/>
      <c r="F124" s="216"/>
      <c r="G124" s="217"/>
      <c r="H124" s="216"/>
      <c r="I124" s="216"/>
    </row>
    <row r="125" spans="1:9" ht="25.5">
      <c r="A125" s="214"/>
      <c r="B125" s="218" t="s">
        <v>163</v>
      </c>
      <c r="C125" s="219"/>
      <c r="D125" s="220" t="s">
        <v>85</v>
      </c>
      <c r="E125" s="221" t="s">
        <v>164</v>
      </c>
      <c r="F125" s="224">
        <v>40070</v>
      </c>
      <c r="G125" s="222">
        <v>1049</v>
      </c>
      <c r="H125" s="223" t="s">
        <v>1196</v>
      </c>
      <c r="I125" s="221" t="s">
        <v>1193</v>
      </c>
    </row>
    <row r="126" spans="1:9" ht="25.5">
      <c r="A126" s="214"/>
      <c r="B126" s="218" t="s">
        <v>165</v>
      </c>
      <c r="C126" s="219"/>
      <c r="D126" s="220" t="s">
        <v>166</v>
      </c>
      <c r="E126" s="221" t="s">
        <v>162</v>
      </c>
      <c r="F126" s="224">
        <v>40156</v>
      </c>
      <c r="G126" s="222">
        <v>2719</v>
      </c>
      <c r="H126" s="223" t="s">
        <v>1196</v>
      </c>
      <c r="I126" s="221" t="s">
        <v>1193</v>
      </c>
    </row>
    <row r="127" spans="1:9" ht="16.5">
      <c r="A127" s="214"/>
      <c r="B127" s="218"/>
      <c r="C127" s="219"/>
      <c r="D127" s="220" t="s">
        <v>167</v>
      </c>
      <c r="E127" s="221" t="s">
        <v>168</v>
      </c>
      <c r="F127" s="224">
        <v>41487</v>
      </c>
      <c r="G127" s="222">
        <v>2256.2</v>
      </c>
      <c r="H127" s="223" t="s">
        <v>1196</v>
      </c>
      <c r="I127" s="221" t="s">
        <v>1193</v>
      </c>
    </row>
    <row r="128" spans="1:9" ht="16.5">
      <c r="A128" s="214"/>
      <c r="B128" s="218" t="s">
        <v>169</v>
      </c>
      <c r="C128" s="219"/>
      <c r="D128" s="220" t="s">
        <v>170</v>
      </c>
      <c r="E128" s="221" t="s">
        <v>171</v>
      </c>
      <c r="F128" s="221" t="s">
        <v>48</v>
      </c>
      <c r="G128" s="222">
        <v>3200</v>
      </c>
      <c r="H128" s="223" t="s">
        <v>1196</v>
      </c>
      <c r="I128" s="221" t="s">
        <v>1193</v>
      </c>
    </row>
    <row r="129" spans="1:9" ht="16.5">
      <c r="A129" s="214"/>
      <c r="B129" s="218" t="s">
        <v>172</v>
      </c>
      <c r="C129" s="219"/>
      <c r="D129" s="220" t="s">
        <v>173</v>
      </c>
      <c r="E129" s="221" t="s">
        <v>171</v>
      </c>
      <c r="F129" s="224">
        <v>40149</v>
      </c>
      <c r="G129" s="222">
        <v>1598.99</v>
      </c>
      <c r="H129" s="223" t="s">
        <v>1196</v>
      </c>
      <c r="I129" s="221" t="s">
        <v>1193</v>
      </c>
    </row>
    <row r="130" spans="1:9" ht="40.5">
      <c r="A130" s="214"/>
      <c r="B130" s="218" t="s">
        <v>174</v>
      </c>
      <c r="C130" s="219"/>
      <c r="D130" s="220" t="s">
        <v>175</v>
      </c>
      <c r="E130" s="221" t="s">
        <v>171</v>
      </c>
      <c r="F130" s="221" t="s">
        <v>48</v>
      </c>
      <c r="G130" s="222">
        <v>4500</v>
      </c>
      <c r="H130" s="223" t="s">
        <v>1196</v>
      </c>
      <c r="I130" s="221" t="s">
        <v>1193</v>
      </c>
    </row>
    <row r="131" spans="1:9" ht="16.5">
      <c r="A131" s="214"/>
      <c r="B131" s="218" t="s">
        <v>176</v>
      </c>
      <c r="C131" s="219"/>
      <c r="D131" s="220" t="s">
        <v>170</v>
      </c>
      <c r="E131" s="221" t="s">
        <v>171</v>
      </c>
      <c r="F131" s="221" t="s">
        <v>48</v>
      </c>
      <c r="G131" s="222">
        <v>4600</v>
      </c>
      <c r="H131" s="223" t="s">
        <v>1196</v>
      </c>
      <c r="I131" s="221" t="s">
        <v>1193</v>
      </c>
    </row>
    <row r="132" spans="1:9" ht="16.5">
      <c r="A132" s="214"/>
      <c r="B132" s="218" t="s">
        <v>177</v>
      </c>
      <c r="C132" s="219"/>
      <c r="D132" s="220" t="s">
        <v>178</v>
      </c>
      <c r="E132" s="221" t="s">
        <v>171</v>
      </c>
      <c r="F132" s="221" t="s">
        <v>48</v>
      </c>
      <c r="G132" s="222">
        <v>300</v>
      </c>
      <c r="H132" s="223" t="s">
        <v>1196</v>
      </c>
      <c r="I132" s="221" t="s">
        <v>1193</v>
      </c>
    </row>
    <row r="133" spans="1:9" ht="27">
      <c r="A133" s="214"/>
      <c r="B133" s="218" t="s">
        <v>179</v>
      </c>
      <c r="C133" s="219"/>
      <c r="D133" s="220" t="s">
        <v>180</v>
      </c>
      <c r="E133" s="221" t="s">
        <v>171</v>
      </c>
      <c r="F133" s="221" t="s">
        <v>48</v>
      </c>
      <c r="G133" s="222">
        <v>680</v>
      </c>
      <c r="H133" s="223" t="s">
        <v>1196</v>
      </c>
      <c r="I133" s="221" t="s">
        <v>1193</v>
      </c>
    </row>
    <row r="134" spans="1:9" ht="27">
      <c r="A134" s="214"/>
      <c r="B134" s="218" t="s">
        <v>181</v>
      </c>
      <c r="C134" s="219"/>
      <c r="D134" s="220" t="s">
        <v>182</v>
      </c>
      <c r="E134" s="221" t="s">
        <v>171</v>
      </c>
      <c r="F134" s="224">
        <v>40070</v>
      </c>
      <c r="G134" s="222">
        <v>1049</v>
      </c>
      <c r="H134" s="223" t="s">
        <v>1196</v>
      </c>
      <c r="I134" s="221" t="s">
        <v>1193</v>
      </c>
    </row>
    <row r="135" spans="1:9" ht="16.5">
      <c r="A135" s="214"/>
      <c r="B135" s="218" t="s">
        <v>183</v>
      </c>
      <c r="C135" s="219"/>
      <c r="D135" s="220" t="s">
        <v>91</v>
      </c>
      <c r="E135" s="221" t="s">
        <v>171</v>
      </c>
      <c r="F135" s="224">
        <v>40070</v>
      </c>
      <c r="G135" s="222">
        <v>799</v>
      </c>
      <c r="H135" s="223" t="s">
        <v>1196</v>
      </c>
      <c r="I135" s="221" t="s">
        <v>1193</v>
      </c>
    </row>
    <row r="136" spans="1:9" ht="27">
      <c r="A136" s="214"/>
      <c r="B136" s="218" t="s">
        <v>184</v>
      </c>
      <c r="C136" s="219"/>
      <c r="D136" s="220" t="s">
        <v>185</v>
      </c>
      <c r="E136" s="221" t="s">
        <v>171</v>
      </c>
      <c r="F136" s="221" t="s">
        <v>48</v>
      </c>
      <c r="G136" s="222">
        <v>478</v>
      </c>
      <c r="H136" s="223" t="s">
        <v>1196</v>
      </c>
      <c r="I136" s="221" t="s">
        <v>1193</v>
      </c>
    </row>
    <row r="137" spans="1:9" ht="16.5">
      <c r="A137" s="214"/>
      <c r="B137" s="218" t="s">
        <v>186</v>
      </c>
      <c r="C137" s="219"/>
      <c r="D137" s="220" t="s">
        <v>187</v>
      </c>
      <c r="E137" s="221" t="s">
        <v>171</v>
      </c>
      <c r="F137" s="221" t="s">
        <v>48</v>
      </c>
      <c r="G137" s="222">
        <v>60</v>
      </c>
      <c r="H137" s="223" t="s">
        <v>1196</v>
      </c>
      <c r="I137" s="221" t="s">
        <v>1193</v>
      </c>
    </row>
    <row r="138" spans="1:9" ht="27">
      <c r="A138" s="214"/>
      <c r="B138" s="218" t="s">
        <v>188</v>
      </c>
      <c r="C138" s="219"/>
      <c r="D138" s="220" t="s">
        <v>189</v>
      </c>
      <c r="E138" s="221" t="s">
        <v>171</v>
      </c>
      <c r="F138" s="224">
        <v>40149</v>
      </c>
      <c r="G138" s="222">
        <v>1598.99</v>
      </c>
      <c r="H138" s="223" t="s">
        <v>1196</v>
      </c>
      <c r="I138" s="221" t="s">
        <v>1193</v>
      </c>
    </row>
    <row r="139" spans="1:9" ht="27">
      <c r="A139" s="214"/>
      <c r="B139" s="218" t="s">
        <v>190</v>
      </c>
      <c r="C139" s="219"/>
      <c r="D139" s="220" t="s">
        <v>191</v>
      </c>
      <c r="E139" s="221" t="s">
        <v>171</v>
      </c>
      <c r="F139" s="224" t="s">
        <v>48</v>
      </c>
      <c r="G139" s="222">
        <v>550</v>
      </c>
      <c r="H139" s="223" t="s">
        <v>1196</v>
      </c>
      <c r="I139" s="221" t="s">
        <v>1193</v>
      </c>
    </row>
    <row r="140" spans="1:9" ht="16.5">
      <c r="A140" s="214"/>
      <c r="B140" s="218"/>
      <c r="C140" s="219"/>
      <c r="D140" s="220" t="s">
        <v>74</v>
      </c>
      <c r="E140" s="221" t="s">
        <v>171</v>
      </c>
      <c r="F140" s="224">
        <v>40940</v>
      </c>
      <c r="G140" s="222">
        <v>902.48</v>
      </c>
      <c r="H140" s="223" t="s">
        <v>1196</v>
      </c>
      <c r="I140" s="221" t="s">
        <v>1193</v>
      </c>
    </row>
    <row r="141" spans="1:9" ht="27">
      <c r="A141" s="214"/>
      <c r="B141" s="225"/>
      <c r="C141" s="226"/>
      <c r="D141" s="227" t="s">
        <v>192</v>
      </c>
      <c r="E141" s="228" t="s">
        <v>171</v>
      </c>
      <c r="F141" s="245">
        <v>41275</v>
      </c>
      <c r="G141" s="229">
        <v>429</v>
      </c>
      <c r="H141" s="230" t="s">
        <v>1196</v>
      </c>
      <c r="I141" s="228" t="s">
        <v>1193</v>
      </c>
    </row>
    <row r="142" spans="1:10" ht="13.5" customHeight="1">
      <c r="A142" s="214"/>
      <c r="B142" s="374" t="s">
        <v>691</v>
      </c>
      <c r="C142" s="374"/>
      <c r="D142" s="374"/>
      <c r="E142" s="374"/>
      <c r="F142" s="375"/>
      <c r="G142" s="246">
        <f>SUM(G125:G141)</f>
        <v>26769.660000000003</v>
      </c>
      <c r="H142" s="232"/>
      <c r="I142" s="218"/>
      <c r="J142" s="233">
        <f>G142</f>
        <v>26769.660000000003</v>
      </c>
    </row>
    <row r="143" spans="1:9" ht="13.5">
      <c r="A143" s="214"/>
      <c r="B143" s="218"/>
      <c r="C143" s="234"/>
      <c r="D143" s="234"/>
      <c r="E143" s="218"/>
      <c r="F143" s="247"/>
      <c r="G143" s="235"/>
      <c r="H143" s="232"/>
      <c r="I143" s="218"/>
    </row>
    <row r="144" spans="1:9" ht="12.75">
      <c r="A144" s="214"/>
      <c r="B144" s="101" t="s">
        <v>5</v>
      </c>
      <c r="C144" s="101"/>
      <c r="D144" s="101" t="s">
        <v>6</v>
      </c>
      <c r="E144" s="101" t="s">
        <v>1670</v>
      </c>
      <c r="F144" s="101"/>
      <c r="G144" s="236" t="s">
        <v>8</v>
      </c>
      <c r="H144" s="101"/>
      <c r="I144" s="101"/>
    </row>
    <row r="145" spans="1:9" ht="12.75">
      <c r="A145" s="214"/>
      <c r="B145" s="101"/>
      <c r="C145" s="101"/>
      <c r="D145" s="101"/>
      <c r="E145" s="101"/>
      <c r="F145" s="101"/>
      <c r="G145" s="236"/>
      <c r="H145" s="101"/>
      <c r="I145" s="101"/>
    </row>
    <row r="146" spans="1:9" ht="12.75">
      <c r="A146" s="214"/>
      <c r="B146" s="101"/>
      <c r="C146" s="101"/>
      <c r="D146" s="101"/>
      <c r="E146" s="101"/>
      <c r="F146" s="101"/>
      <c r="G146" s="236"/>
      <c r="H146" s="101"/>
      <c r="I146" s="101"/>
    </row>
    <row r="147" spans="1:9" ht="12.75">
      <c r="A147" s="214"/>
      <c r="B147" s="101"/>
      <c r="C147" s="101"/>
      <c r="D147" s="101"/>
      <c r="E147" s="101"/>
      <c r="F147" s="101"/>
      <c r="G147" s="236"/>
      <c r="H147" s="101"/>
      <c r="I147" s="101"/>
    </row>
    <row r="148" spans="1:9" ht="12.75">
      <c r="A148" s="214"/>
      <c r="B148" s="101" t="s">
        <v>1664</v>
      </c>
      <c r="C148" s="101"/>
      <c r="D148" s="101" t="s">
        <v>1399</v>
      </c>
      <c r="E148" s="373" t="s">
        <v>1776</v>
      </c>
      <c r="F148" s="373"/>
      <c r="G148" s="236" t="s">
        <v>1401</v>
      </c>
      <c r="H148" s="101"/>
      <c r="I148" s="101"/>
    </row>
    <row r="149" spans="1:9" ht="12.75">
      <c r="A149" s="214"/>
      <c r="B149" s="101"/>
      <c r="C149" s="101"/>
      <c r="D149" s="101"/>
      <c r="E149" s="101"/>
      <c r="F149" s="101"/>
      <c r="G149" s="236"/>
      <c r="H149" s="101"/>
      <c r="I149" s="101"/>
    </row>
    <row r="150" spans="1:9" ht="15.75">
      <c r="A150" s="214"/>
      <c r="B150" s="207" t="s">
        <v>45</v>
      </c>
      <c r="C150" s="207"/>
      <c r="G150" s="208"/>
      <c r="H150" s="209"/>
      <c r="I150" s="210"/>
    </row>
    <row r="151" spans="1:9" ht="15.75">
      <c r="A151" s="214"/>
      <c r="B151" s="207" t="s">
        <v>10</v>
      </c>
      <c r="C151" s="207"/>
      <c r="I151" s="206" t="s">
        <v>1884</v>
      </c>
    </row>
    <row r="152" spans="1:3" ht="15.75">
      <c r="A152" s="214"/>
      <c r="B152" s="207" t="s">
        <v>1883</v>
      </c>
      <c r="C152" s="207"/>
    </row>
    <row r="153" spans="1:9" ht="15.75">
      <c r="A153" s="214"/>
      <c r="B153" s="207" t="s">
        <v>20</v>
      </c>
      <c r="C153" s="207"/>
      <c r="D153" s="212"/>
      <c r="E153" s="212"/>
      <c r="F153" s="212"/>
      <c r="G153" s="213"/>
      <c r="H153" s="212"/>
      <c r="I153" s="212"/>
    </row>
    <row r="154" ht="12.75">
      <c r="A154" s="214"/>
    </row>
    <row r="155" spans="1:9" ht="25.5">
      <c r="A155" s="193" t="s">
        <v>1782</v>
      </c>
      <c r="B155" s="189" t="s">
        <v>19</v>
      </c>
      <c r="C155" s="9" t="s">
        <v>9</v>
      </c>
      <c r="D155" s="9" t="s">
        <v>12</v>
      </c>
      <c r="E155" s="9" t="s">
        <v>22</v>
      </c>
      <c r="F155" s="9" t="s">
        <v>13</v>
      </c>
      <c r="G155" s="136" t="s">
        <v>3</v>
      </c>
      <c r="H155" s="9" t="s">
        <v>4</v>
      </c>
      <c r="I155" s="9" t="s">
        <v>11</v>
      </c>
    </row>
    <row r="156" spans="1:9" ht="12.75">
      <c r="A156" s="214"/>
      <c r="B156" s="215"/>
      <c r="C156" s="216"/>
      <c r="D156" s="216"/>
      <c r="E156" s="216"/>
      <c r="F156" s="216"/>
      <c r="G156" s="217"/>
      <c r="H156" s="216"/>
      <c r="I156" s="216"/>
    </row>
    <row r="157" spans="1:9" ht="27">
      <c r="A157" s="214"/>
      <c r="B157" s="218"/>
      <c r="C157" s="219"/>
      <c r="D157" s="220" t="s">
        <v>192</v>
      </c>
      <c r="E157" s="221" t="s">
        <v>171</v>
      </c>
      <c r="F157" s="224">
        <v>41275</v>
      </c>
      <c r="G157" s="222">
        <v>429</v>
      </c>
      <c r="H157" s="223" t="s">
        <v>1196</v>
      </c>
      <c r="I157" s="221" t="s">
        <v>1193</v>
      </c>
    </row>
    <row r="158" spans="1:9" ht="16.5">
      <c r="A158" s="214"/>
      <c r="B158" s="218"/>
      <c r="C158" s="219"/>
      <c r="D158" s="220" t="s">
        <v>193</v>
      </c>
      <c r="E158" s="221" t="s">
        <v>171</v>
      </c>
      <c r="F158" s="224">
        <v>41275</v>
      </c>
      <c r="G158" s="222">
        <v>539.01</v>
      </c>
      <c r="H158" s="223" t="s">
        <v>1196</v>
      </c>
      <c r="I158" s="221" t="s">
        <v>1193</v>
      </c>
    </row>
    <row r="159" spans="1:9" ht="16.5">
      <c r="A159" s="214"/>
      <c r="B159" s="218" t="s">
        <v>194</v>
      </c>
      <c r="C159" s="219"/>
      <c r="D159" s="220" t="s">
        <v>195</v>
      </c>
      <c r="E159" s="221" t="s">
        <v>196</v>
      </c>
      <c r="F159" s="224">
        <v>40701</v>
      </c>
      <c r="G159" s="222">
        <v>1299</v>
      </c>
      <c r="H159" s="223" t="s">
        <v>1196</v>
      </c>
      <c r="I159" s="221" t="s">
        <v>1193</v>
      </c>
    </row>
    <row r="160" spans="1:9" ht="27">
      <c r="A160" s="214"/>
      <c r="B160" s="218" t="s">
        <v>197</v>
      </c>
      <c r="C160" s="219"/>
      <c r="D160" s="220" t="s">
        <v>198</v>
      </c>
      <c r="E160" s="221" t="s">
        <v>196</v>
      </c>
      <c r="F160" s="221" t="s">
        <v>48</v>
      </c>
      <c r="G160" s="222">
        <v>70</v>
      </c>
      <c r="H160" s="223" t="s">
        <v>1196</v>
      </c>
      <c r="I160" s="221" t="s">
        <v>1193</v>
      </c>
    </row>
    <row r="161" spans="1:9" ht="27">
      <c r="A161" s="214"/>
      <c r="B161" s="218" t="s">
        <v>199</v>
      </c>
      <c r="C161" s="219"/>
      <c r="D161" s="220" t="s">
        <v>200</v>
      </c>
      <c r="E161" s="221" t="s">
        <v>196</v>
      </c>
      <c r="F161" s="221" t="s">
        <v>48</v>
      </c>
      <c r="G161" s="222">
        <v>240</v>
      </c>
      <c r="H161" s="223" t="s">
        <v>1196</v>
      </c>
      <c r="I161" s="221" t="s">
        <v>1193</v>
      </c>
    </row>
    <row r="162" spans="1:9" ht="27">
      <c r="A162" s="214"/>
      <c r="B162" s="218" t="s">
        <v>201</v>
      </c>
      <c r="C162" s="219"/>
      <c r="D162" s="220" t="s">
        <v>202</v>
      </c>
      <c r="E162" s="221" t="s">
        <v>196</v>
      </c>
      <c r="F162" s="221" t="s">
        <v>48</v>
      </c>
      <c r="G162" s="222">
        <v>200</v>
      </c>
      <c r="H162" s="223" t="s">
        <v>1196</v>
      </c>
      <c r="I162" s="221" t="s">
        <v>1193</v>
      </c>
    </row>
    <row r="163" spans="1:9" ht="27">
      <c r="A163" s="214"/>
      <c r="B163" s="218" t="s">
        <v>203</v>
      </c>
      <c r="C163" s="219"/>
      <c r="D163" s="220" t="s">
        <v>204</v>
      </c>
      <c r="E163" s="221" t="s">
        <v>196</v>
      </c>
      <c r="F163" s="221" t="s">
        <v>48</v>
      </c>
      <c r="G163" s="222">
        <v>400</v>
      </c>
      <c r="H163" s="223" t="s">
        <v>1196</v>
      </c>
      <c r="I163" s="221" t="s">
        <v>1193</v>
      </c>
    </row>
    <row r="164" spans="1:9" ht="27">
      <c r="A164" s="214"/>
      <c r="B164" s="218" t="s">
        <v>205</v>
      </c>
      <c r="C164" s="219"/>
      <c r="D164" s="220" t="s">
        <v>206</v>
      </c>
      <c r="E164" s="221" t="s">
        <v>196</v>
      </c>
      <c r="F164" s="221" t="s">
        <v>48</v>
      </c>
      <c r="G164" s="222">
        <v>280</v>
      </c>
      <c r="H164" s="223" t="s">
        <v>1196</v>
      </c>
      <c r="I164" s="221" t="s">
        <v>1193</v>
      </c>
    </row>
    <row r="165" spans="1:9" ht="40.5">
      <c r="A165" s="214"/>
      <c r="B165" s="218" t="s">
        <v>207</v>
      </c>
      <c r="C165" s="219"/>
      <c r="D165" s="220" t="s">
        <v>208</v>
      </c>
      <c r="E165" s="221" t="s">
        <v>196</v>
      </c>
      <c r="F165" s="221" t="s">
        <v>48</v>
      </c>
      <c r="G165" s="222">
        <v>800</v>
      </c>
      <c r="H165" s="223" t="s">
        <v>1196</v>
      </c>
      <c r="I165" s="221" t="s">
        <v>1193</v>
      </c>
    </row>
    <row r="166" spans="1:9" ht="16.5">
      <c r="A166" s="214"/>
      <c r="B166" s="218" t="s">
        <v>209</v>
      </c>
      <c r="C166" s="219"/>
      <c r="D166" s="220" t="s">
        <v>210</v>
      </c>
      <c r="E166" s="221" t="s">
        <v>109</v>
      </c>
      <c r="F166" s="221" t="s">
        <v>48</v>
      </c>
      <c r="G166" s="222">
        <v>500</v>
      </c>
      <c r="H166" s="223" t="s">
        <v>1196</v>
      </c>
      <c r="I166" s="221" t="s">
        <v>1193</v>
      </c>
    </row>
    <row r="167" spans="1:9" ht="27">
      <c r="A167" s="214"/>
      <c r="B167" s="218" t="s">
        <v>211</v>
      </c>
      <c r="C167" s="219"/>
      <c r="D167" s="220" t="s">
        <v>212</v>
      </c>
      <c r="E167" s="221" t="s">
        <v>109</v>
      </c>
      <c r="F167" s="221" t="s">
        <v>48</v>
      </c>
      <c r="G167" s="222">
        <v>500</v>
      </c>
      <c r="H167" s="223" t="s">
        <v>1196</v>
      </c>
      <c r="I167" s="221" t="s">
        <v>1193</v>
      </c>
    </row>
    <row r="168" spans="1:9" ht="27">
      <c r="A168" s="214"/>
      <c r="B168" s="218" t="s">
        <v>213</v>
      </c>
      <c r="C168" s="219"/>
      <c r="D168" s="220" t="s">
        <v>214</v>
      </c>
      <c r="E168" s="221" t="s">
        <v>109</v>
      </c>
      <c r="F168" s="221" t="s">
        <v>48</v>
      </c>
      <c r="G168" s="222">
        <v>200</v>
      </c>
      <c r="H168" s="223" t="s">
        <v>1196</v>
      </c>
      <c r="I168" s="221" t="s">
        <v>1193</v>
      </c>
    </row>
    <row r="169" spans="1:9" ht="16.5">
      <c r="A169" s="214"/>
      <c r="B169" s="218" t="s">
        <v>215</v>
      </c>
      <c r="C169" s="219"/>
      <c r="D169" s="220" t="s">
        <v>216</v>
      </c>
      <c r="E169" s="221" t="s">
        <v>109</v>
      </c>
      <c r="F169" s="224">
        <v>40155</v>
      </c>
      <c r="G169" s="222">
        <v>1807.8</v>
      </c>
      <c r="H169" s="223" t="s">
        <v>1196</v>
      </c>
      <c r="I169" s="221" t="s">
        <v>1193</v>
      </c>
    </row>
    <row r="170" spans="1:9" ht="16.5">
      <c r="A170" s="214"/>
      <c r="B170" s="218" t="s">
        <v>217</v>
      </c>
      <c r="C170" s="219"/>
      <c r="D170" s="220" t="s">
        <v>218</v>
      </c>
      <c r="E170" s="221" t="s">
        <v>109</v>
      </c>
      <c r="F170" s="224">
        <v>40310</v>
      </c>
      <c r="G170" s="222">
        <v>1044</v>
      </c>
      <c r="H170" s="223" t="s">
        <v>1196</v>
      </c>
      <c r="I170" s="221" t="s">
        <v>1193</v>
      </c>
    </row>
    <row r="171" spans="1:9" ht="16.5">
      <c r="A171" s="214"/>
      <c r="B171" s="218" t="s">
        <v>219</v>
      </c>
      <c r="C171" s="219"/>
      <c r="D171" s="220" t="s">
        <v>220</v>
      </c>
      <c r="E171" s="221" t="s">
        <v>109</v>
      </c>
      <c r="F171" s="224">
        <v>40661</v>
      </c>
      <c r="G171" s="222">
        <v>2262</v>
      </c>
      <c r="H171" s="223" t="s">
        <v>1196</v>
      </c>
      <c r="I171" s="221" t="s">
        <v>1193</v>
      </c>
    </row>
    <row r="172" spans="1:9" ht="16.5">
      <c r="A172" s="214"/>
      <c r="B172" s="225" t="s">
        <v>221</v>
      </c>
      <c r="C172" s="226"/>
      <c r="D172" s="227" t="s">
        <v>222</v>
      </c>
      <c r="E172" s="228" t="s">
        <v>223</v>
      </c>
      <c r="F172" s="245">
        <v>40070</v>
      </c>
      <c r="G172" s="229">
        <v>799</v>
      </c>
      <c r="H172" s="230" t="s">
        <v>1196</v>
      </c>
      <c r="I172" s="228" t="s">
        <v>1193</v>
      </c>
    </row>
    <row r="173" spans="1:10" ht="13.5" customHeight="1">
      <c r="A173" s="214"/>
      <c r="B173" s="374" t="s">
        <v>691</v>
      </c>
      <c r="C173" s="374"/>
      <c r="D173" s="374"/>
      <c r="E173" s="374"/>
      <c r="F173" s="375"/>
      <c r="G173" s="231">
        <f>SUM(G157:G172)</f>
        <v>11369.810000000001</v>
      </c>
      <c r="H173" s="235"/>
      <c r="I173" s="218"/>
      <c r="J173" s="233">
        <f>G173</f>
        <v>11369.810000000001</v>
      </c>
    </row>
    <row r="174" spans="1:9" ht="12.75">
      <c r="A174" s="214"/>
      <c r="B174" s="237" t="s">
        <v>1627</v>
      </c>
      <c r="C174" s="237"/>
      <c r="D174" s="101" t="s">
        <v>6</v>
      </c>
      <c r="E174" s="101" t="s">
        <v>1670</v>
      </c>
      <c r="F174" s="237"/>
      <c r="G174" s="238" t="s">
        <v>1467</v>
      </c>
      <c r="H174" s="237"/>
      <c r="I174" s="237"/>
    </row>
    <row r="175" ht="12.75">
      <c r="A175" s="214"/>
    </row>
    <row r="176" spans="1:9" ht="12.75">
      <c r="A176" s="214"/>
      <c r="B176" s="237"/>
      <c r="C176" s="237"/>
      <c r="D176" s="237"/>
      <c r="E176" s="237"/>
      <c r="F176" s="237"/>
      <c r="G176" s="238"/>
      <c r="H176" s="237"/>
      <c r="I176" s="237"/>
    </row>
    <row r="177" spans="1:9" ht="12.75">
      <c r="A177" s="214"/>
      <c r="B177" s="237"/>
      <c r="C177" s="237"/>
      <c r="D177" s="237"/>
      <c r="E177" s="237"/>
      <c r="F177" s="237"/>
      <c r="G177" s="238"/>
      <c r="H177" s="237"/>
      <c r="I177" s="237"/>
    </row>
    <row r="178" spans="1:9" ht="12.75">
      <c r="A178" s="214"/>
      <c r="B178" s="101" t="s">
        <v>1664</v>
      </c>
      <c r="C178" s="237"/>
      <c r="D178" s="237" t="s">
        <v>1399</v>
      </c>
      <c r="E178" s="373" t="s">
        <v>1776</v>
      </c>
      <c r="F178" s="373"/>
      <c r="G178" s="238" t="s">
        <v>1401</v>
      </c>
      <c r="H178" s="237"/>
      <c r="I178" s="237"/>
    </row>
    <row r="179" spans="1:9" ht="15.75">
      <c r="A179" s="214"/>
      <c r="B179" s="207" t="s">
        <v>45</v>
      </c>
      <c r="C179" s="207"/>
      <c r="G179" s="208"/>
      <c r="H179" s="209"/>
      <c r="I179" s="210"/>
    </row>
    <row r="180" spans="1:9" ht="15.75">
      <c r="A180" s="214"/>
      <c r="B180" s="207" t="s">
        <v>10</v>
      </c>
      <c r="C180" s="207"/>
      <c r="I180" s="206" t="s">
        <v>1884</v>
      </c>
    </row>
    <row r="181" spans="1:3" ht="15.75">
      <c r="A181" s="214"/>
      <c r="B181" s="207" t="s">
        <v>1883</v>
      </c>
      <c r="C181" s="207"/>
    </row>
    <row r="182" spans="1:9" ht="15.75">
      <c r="A182" s="214"/>
      <c r="B182" s="207" t="s">
        <v>20</v>
      </c>
      <c r="C182" s="207"/>
      <c r="D182" s="212"/>
      <c r="E182" s="212"/>
      <c r="F182" s="212"/>
      <c r="G182" s="213"/>
      <c r="H182" s="212"/>
      <c r="I182" s="212"/>
    </row>
    <row r="183" ht="12.75">
      <c r="A183" s="214"/>
    </row>
    <row r="184" spans="1:9" ht="25.5">
      <c r="A184" s="193" t="s">
        <v>1782</v>
      </c>
      <c r="B184" s="189" t="s">
        <v>19</v>
      </c>
      <c r="C184" s="9" t="s">
        <v>9</v>
      </c>
      <c r="D184" s="9" t="s">
        <v>12</v>
      </c>
      <c r="E184" s="9" t="s">
        <v>22</v>
      </c>
      <c r="F184" s="9" t="s">
        <v>13</v>
      </c>
      <c r="G184" s="136" t="s">
        <v>3</v>
      </c>
      <c r="H184" s="9" t="s">
        <v>4</v>
      </c>
      <c r="I184" s="9" t="s">
        <v>11</v>
      </c>
    </row>
    <row r="185" spans="1:9" ht="12.75">
      <c r="A185" s="214"/>
      <c r="B185" s="215"/>
      <c r="C185" s="216"/>
      <c r="D185" s="216"/>
      <c r="E185" s="216"/>
      <c r="F185" s="216"/>
      <c r="G185" s="217"/>
      <c r="H185" s="216"/>
      <c r="I185" s="216"/>
    </row>
    <row r="186" spans="1:9" ht="16.5">
      <c r="A186" s="214"/>
      <c r="B186" s="218" t="s">
        <v>224</v>
      </c>
      <c r="C186" s="219"/>
      <c r="D186" s="220" t="s">
        <v>225</v>
      </c>
      <c r="E186" s="221" t="s">
        <v>223</v>
      </c>
      <c r="F186" s="224">
        <v>40070</v>
      </c>
      <c r="G186" s="222">
        <v>1049</v>
      </c>
      <c r="H186" s="223" t="s">
        <v>1196</v>
      </c>
      <c r="I186" s="221" t="s">
        <v>1193</v>
      </c>
    </row>
    <row r="187" spans="1:9" ht="40.5">
      <c r="A187" s="214"/>
      <c r="B187" s="218" t="s">
        <v>226</v>
      </c>
      <c r="C187" s="219"/>
      <c r="D187" s="220" t="s">
        <v>227</v>
      </c>
      <c r="E187" s="221" t="s">
        <v>223</v>
      </c>
      <c r="F187" s="224">
        <v>39752</v>
      </c>
      <c r="G187" s="222">
        <v>1576</v>
      </c>
      <c r="H187" s="223" t="s">
        <v>1196</v>
      </c>
      <c r="I187" s="221" t="s">
        <v>1193</v>
      </c>
    </row>
    <row r="188" spans="1:9" ht="16.5">
      <c r="A188" s="214"/>
      <c r="B188" s="218" t="s">
        <v>228</v>
      </c>
      <c r="C188" s="219"/>
      <c r="D188" s="220" t="s">
        <v>229</v>
      </c>
      <c r="E188" s="221" t="s">
        <v>230</v>
      </c>
      <c r="F188" s="224">
        <v>39903</v>
      </c>
      <c r="G188" s="222">
        <v>649</v>
      </c>
      <c r="H188" s="223" t="s">
        <v>1196</v>
      </c>
      <c r="I188" s="221" t="s">
        <v>1193</v>
      </c>
    </row>
    <row r="189" spans="1:9" ht="40.5">
      <c r="A189" s="214"/>
      <c r="B189" s="218" t="s">
        <v>231</v>
      </c>
      <c r="C189" s="219"/>
      <c r="D189" s="220" t="s">
        <v>227</v>
      </c>
      <c r="E189" s="221" t="s">
        <v>232</v>
      </c>
      <c r="F189" s="224">
        <v>39752</v>
      </c>
      <c r="G189" s="222">
        <v>788</v>
      </c>
      <c r="H189" s="223" t="s">
        <v>1196</v>
      </c>
      <c r="I189" s="221" t="s">
        <v>1193</v>
      </c>
    </row>
    <row r="190" spans="1:9" ht="25.5">
      <c r="A190" s="214"/>
      <c r="B190" s="218" t="s">
        <v>233</v>
      </c>
      <c r="C190" s="219"/>
      <c r="D190" s="220" t="s">
        <v>234</v>
      </c>
      <c r="E190" s="221" t="s">
        <v>232</v>
      </c>
      <c r="F190" s="224">
        <v>40526</v>
      </c>
      <c r="G190" s="222">
        <v>16640.2</v>
      </c>
      <c r="H190" s="223" t="s">
        <v>1196</v>
      </c>
      <c r="I190" s="221" t="s">
        <v>1193</v>
      </c>
    </row>
    <row r="191" spans="1:9" ht="25.5">
      <c r="A191" s="214"/>
      <c r="B191" s="218" t="s">
        <v>235</v>
      </c>
      <c r="C191" s="219"/>
      <c r="D191" s="220" t="s">
        <v>236</v>
      </c>
      <c r="E191" s="221" t="s">
        <v>232</v>
      </c>
      <c r="F191" s="224">
        <v>40350</v>
      </c>
      <c r="G191" s="222">
        <v>2999</v>
      </c>
      <c r="H191" s="223" t="s">
        <v>1196</v>
      </c>
      <c r="I191" s="221" t="s">
        <v>1193</v>
      </c>
    </row>
    <row r="192" spans="1:9" ht="25.5">
      <c r="A192" s="214"/>
      <c r="B192" s="218" t="s">
        <v>237</v>
      </c>
      <c r="C192" s="219"/>
      <c r="D192" s="220" t="s">
        <v>238</v>
      </c>
      <c r="E192" s="221" t="s">
        <v>232</v>
      </c>
      <c r="F192" s="221" t="s">
        <v>48</v>
      </c>
      <c r="G192" s="222">
        <v>145</v>
      </c>
      <c r="H192" s="223" t="s">
        <v>1196</v>
      </c>
      <c r="I192" s="221" t="s">
        <v>1193</v>
      </c>
    </row>
    <row r="193" spans="1:9" ht="25.5">
      <c r="A193" s="214"/>
      <c r="B193" s="218" t="s">
        <v>239</v>
      </c>
      <c r="C193" s="219"/>
      <c r="D193" s="220" t="s">
        <v>236</v>
      </c>
      <c r="E193" s="221" t="s">
        <v>232</v>
      </c>
      <c r="F193" s="224">
        <v>40585</v>
      </c>
      <c r="G193" s="222">
        <v>2300</v>
      </c>
      <c r="H193" s="223" t="s">
        <v>1196</v>
      </c>
      <c r="I193" s="221" t="s">
        <v>1193</v>
      </c>
    </row>
    <row r="194" spans="1:9" ht="27">
      <c r="A194" s="214"/>
      <c r="B194" s="218" t="s">
        <v>240</v>
      </c>
      <c r="C194" s="219"/>
      <c r="D194" s="220" t="s">
        <v>241</v>
      </c>
      <c r="E194" s="221" t="s">
        <v>232</v>
      </c>
      <c r="F194" s="221" t="s">
        <v>48</v>
      </c>
      <c r="G194" s="222">
        <f>450+1510</f>
        <v>1960</v>
      </c>
      <c r="H194" s="223" t="s">
        <v>1196</v>
      </c>
      <c r="I194" s="221" t="s">
        <v>1193</v>
      </c>
    </row>
    <row r="195" spans="1:9" ht="27">
      <c r="A195" s="214"/>
      <c r="B195" s="218" t="s">
        <v>242</v>
      </c>
      <c r="C195" s="219"/>
      <c r="D195" s="220" t="s">
        <v>243</v>
      </c>
      <c r="E195" s="221" t="s">
        <v>232</v>
      </c>
      <c r="F195" s="221" t="s">
        <v>48</v>
      </c>
      <c r="G195" s="222">
        <v>1200</v>
      </c>
      <c r="H195" s="223" t="s">
        <v>1196</v>
      </c>
      <c r="I195" s="221" t="s">
        <v>1193</v>
      </c>
    </row>
    <row r="196" spans="1:9" ht="25.5">
      <c r="A196" s="214"/>
      <c r="B196" s="218" t="s">
        <v>244</v>
      </c>
      <c r="C196" s="219"/>
      <c r="D196" s="220" t="s">
        <v>91</v>
      </c>
      <c r="E196" s="221" t="s">
        <v>232</v>
      </c>
      <c r="F196" s="221" t="s">
        <v>48</v>
      </c>
      <c r="G196" s="222">
        <v>140</v>
      </c>
      <c r="H196" s="223" t="s">
        <v>1196</v>
      </c>
      <c r="I196" s="221" t="s">
        <v>1193</v>
      </c>
    </row>
    <row r="197" spans="1:9" ht="27">
      <c r="A197" s="214"/>
      <c r="B197" s="218" t="s">
        <v>245</v>
      </c>
      <c r="C197" s="219"/>
      <c r="D197" s="220" t="s">
        <v>246</v>
      </c>
      <c r="E197" s="221" t="s">
        <v>232</v>
      </c>
      <c r="F197" s="221" t="s">
        <v>48</v>
      </c>
      <c r="G197" s="222">
        <v>650</v>
      </c>
      <c r="H197" s="223" t="s">
        <v>1196</v>
      </c>
      <c r="I197" s="221" t="s">
        <v>1193</v>
      </c>
    </row>
    <row r="198" spans="1:9" ht="25.5">
      <c r="A198" s="214"/>
      <c r="B198" s="218" t="s">
        <v>247</v>
      </c>
      <c r="C198" s="219"/>
      <c r="D198" s="220" t="s">
        <v>248</v>
      </c>
      <c r="E198" s="221" t="s">
        <v>232</v>
      </c>
      <c r="F198" s="221" t="s">
        <v>48</v>
      </c>
      <c r="G198" s="222">
        <v>30</v>
      </c>
      <c r="H198" s="223" t="s">
        <v>1196</v>
      </c>
      <c r="I198" s="221" t="s">
        <v>1193</v>
      </c>
    </row>
    <row r="199" spans="1:9" ht="27">
      <c r="A199" s="214"/>
      <c r="B199" s="225" t="s">
        <v>249</v>
      </c>
      <c r="C199" s="226"/>
      <c r="D199" s="227" t="s">
        <v>250</v>
      </c>
      <c r="E199" s="228" t="s">
        <v>232</v>
      </c>
      <c r="F199" s="228" t="s">
        <v>48</v>
      </c>
      <c r="G199" s="229">
        <v>15000</v>
      </c>
      <c r="H199" s="230" t="s">
        <v>1196</v>
      </c>
      <c r="I199" s="228" t="s">
        <v>1193</v>
      </c>
    </row>
    <row r="200" spans="1:10" ht="13.5" customHeight="1">
      <c r="A200" s="214"/>
      <c r="B200" s="374" t="s">
        <v>691</v>
      </c>
      <c r="C200" s="374"/>
      <c r="D200" s="374"/>
      <c r="E200" s="374"/>
      <c r="F200" s="375"/>
      <c r="G200" s="231">
        <f>SUM(G186:G199)</f>
        <v>45126.2</v>
      </c>
      <c r="H200" s="232"/>
      <c r="I200" s="218"/>
      <c r="J200" s="233">
        <f>G200</f>
        <v>45126.2</v>
      </c>
    </row>
    <row r="201" spans="1:9" ht="13.5">
      <c r="A201" s="214"/>
      <c r="B201" s="218"/>
      <c r="C201" s="234"/>
      <c r="D201" s="234"/>
      <c r="E201" s="218"/>
      <c r="F201" s="218"/>
      <c r="G201" s="235"/>
      <c r="H201" s="235"/>
      <c r="I201" s="218"/>
    </row>
    <row r="202" spans="1:9" ht="12.75">
      <c r="A202" s="214"/>
      <c r="B202" s="101" t="s">
        <v>5</v>
      </c>
      <c r="C202" s="101"/>
      <c r="D202" s="101" t="s">
        <v>6</v>
      </c>
      <c r="E202" s="101" t="s">
        <v>1670</v>
      </c>
      <c r="F202" s="101"/>
      <c r="G202" s="236" t="s">
        <v>8</v>
      </c>
      <c r="H202" s="101"/>
      <c r="I202" s="218"/>
    </row>
    <row r="203" spans="1:9" ht="12.75">
      <c r="A203" s="214"/>
      <c r="B203" s="101"/>
      <c r="C203" s="101"/>
      <c r="D203" s="101"/>
      <c r="E203" s="101"/>
      <c r="F203" s="101"/>
      <c r="G203" s="236"/>
      <c r="H203" s="101"/>
      <c r="I203" s="101"/>
    </row>
    <row r="204" spans="1:9" ht="12.75">
      <c r="A204" s="214"/>
      <c r="B204" s="101"/>
      <c r="C204" s="101"/>
      <c r="D204" s="101"/>
      <c r="E204" s="101"/>
      <c r="F204" s="101"/>
      <c r="G204" s="236"/>
      <c r="H204" s="101"/>
      <c r="I204" s="101"/>
    </row>
    <row r="205" ht="12.75">
      <c r="A205" s="214"/>
    </row>
    <row r="206" spans="1:9" ht="12.75">
      <c r="A206" s="214"/>
      <c r="B206" s="101" t="s">
        <v>1664</v>
      </c>
      <c r="C206" s="101"/>
      <c r="D206" s="101" t="s">
        <v>1399</v>
      </c>
      <c r="E206" s="373" t="s">
        <v>1776</v>
      </c>
      <c r="F206" s="373"/>
      <c r="G206" s="236" t="s">
        <v>1401</v>
      </c>
      <c r="H206" s="101"/>
      <c r="I206" s="101"/>
    </row>
    <row r="207" spans="1:9" ht="15.75">
      <c r="A207" s="214"/>
      <c r="B207" s="207" t="s">
        <v>45</v>
      </c>
      <c r="C207" s="207"/>
      <c r="G207" s="208"/>
      <c r="H207" s="209"/>
      <c r="I207" s="210"/>
    </row>
    <row r="208" spans="1:9" ht="15.75">
      <c r="A208" s="214"/>
      <c r="B208" s="207" t="s">
        <v>10</v>
      </c>
      <c r="C208" s="207"/>
      <c r="I208" s="206" t="s">
        <v>1884</v>
      </c>
    </row>
    <row r="209" spans="1:3" ht="15.75">
      <c r="A209" s="214"/>
      <c r="B209" s="207" t="s">
        <v>1883</v>
      </c>
      <c r="C209" s="207"/>
    </row>
    <row r="210" spans="1:9" ht="15.75">
      <c r="A210" s="214"/>
      <c r="B210" s="207" t="s">
        <v>20</v>
      </c>
      <c r="C210" s="207"/>
      <c r="D210" s="212"/>
      <c r="E210" s="212"/>
      <c r="F210" s="212"/>
      <c r="G210" s="213"/>
      <c r="H210" s="212"/>
      <c r="I210" s="212"/>
    </row>
    <row r="211" ht="12.75">
      <c r="A211" s="214"/>
    </row>
    <row r="212" spans="1:9" ht="25.5">
      <c r="A212" s="193" t="s">
        <v>1782</v>
      </c>
      <c r="B212" s="189" t="s">
        <v>19</v>
      </c>
      <c r="C212" s="9" t="s">
        <v>9</v>
      </c>
      <c r="D212" s="9" t="s">
        <v>12</v>
      </c>
      <c r="E212" s="9" t="s">
        <v>22</v>
      </c>
      <c r="F212" s="9" t="s">
        <v>13</v>
      </c>
      <c r="G212" s="136" t="s">
        <v>3</v>
      </c>
      <c r="H212" s="9" t="s">
        <v>4</v>
      </c>
      <c r="I212" s="9" t="s">
        <v>11</v>
      </c>
    </row>
    <row r="213" spans="1:9" ht="12.75">
      <c r="A213" s="214"/>
      <c r="B213" s="215"/>
      <c r="C213" s="216"/>
      <c r="D213" s="216"/>
      <c r="E213" s="216"/>
      <c r="F213" s="216"/>
      <c r="G213" s="217"/>
      <c r="H213" s="216"/>
      <c r="I213" s="216"/>
    </row>
    <row r="214" spans="1:9" ht="27">
      <c r="A214" s="214"/>
      <c r="B214" s="218" t="s">
        <v>251</v>
      </c>
      <c r="C214" s="219"/>
      <c r="D214" s="220" t="s">
        <v>252</v>
      </c>
      <c r="E214" s="221" t="s">
        <v>232</v>
      </c>
      <c r="F214" s="224">
        <v>39903</v>
      </c>
      <c r="G214" s="222">
        <v>1949</v>
      </c>
      <c r="H214" s="223" t="s">
        <v>1196</v>
      </c>
      <c r="I214" s="221" t="s">
        <v>1193</v>
      </c>
    </row>
    <row r="215" spans="1:9" ht="27">
      <c r="A215" s="214"/>
      <c r="B215" s="218" t="s">
        <v>253</v>
      </c>
      <c r="C215" s="219"/>
      <c r="D215" s="220" t="s">
        <v>254</v>
      </c>
      <c r="E215" s="221" t="s">
        <v>255</v>
      </c>
      <c r="F215" s="224">
        <v>39905</v>
      </c>
      <c r="G215" s="222">
        <v>1949</v>
      </c>
      <c r="H215" s="223" t="s">
        <v>1196</v>
      </c>
      <c r="I215" s="221" t="s">
        <v>1193</v>
      </c>
    </row>
    <row r="216" spans="1:9" ht="25.5">
      <c r="A216" s="214"/>
      <c r="B216" s="218" t="s">
        <v>256</v>
      </c>
      <c r="C216" s="219"/>
      <c r="D216" s="220" t="s">
        <v>257</v>
      </c>
      <c r="E216" s="221" t="s">
        <v>255</v>
      </c>
      <c r="F216" s="224">
        <v>40070</v>
      </c>
      <c r="G216" s="222">
        <v>1749</v>
      </c>
      <c r="H216" s="223" t="s">
        <v>1196</v>
      </c>
      <c r="I216" s="221" t="s">
        <v>1193</v>
      </c>
    </row>
    <row r="217" spans="1:9" ht="25.5">
      <c r="A217" s="214"/>
      <c r="B217" s="218" t="s">
        <v>258</v>
      </c>
      <c r="C217" s="219"/>
      <c r="D217" s="220" t="s">
        <v>259</v>
      </c>
      <c r="E217" s="221" t="s">
        <v>255</v>
      </c>
      <c r="F217" s="224">
        <v>40070</v>
      </c>
      <c r="G217" s="222">
        <v>2499</v>
      </c>
      <c r="H217" s="223" t="s">
        <v>1196</v>
      </c>
      <c r="I217" s="221" t="s">
        <v>1193</v>
      </c>
    </row>
    <row r="218" spans="1:9" ht="27">
      <c r="A218" s="214"/>
      <c r="B218" s="218" t="s">
        <v>260</v>
      </c>
      <c r="C218" s="219"/>
      <c r="D218" s="220" t="s">
        <v>261</v>
      </c>
      <c r="E218" s="221" t="s">
        <v>255</v>
      </c>
      <c r="F218" s="224">
        <v>40350</v>
      </c>
      <c r="G218" s="222">
        <v>2999</v>
      </c>
      <c r="H218" s="223" t="s">
        <v>1196</v>
      </c>
      <c r="I218" s="221" t="s">
        <v>1193</v>
      </c>
    </row>
    <row r="219" spans="1:9" ht="27">
      <c r="A219" s="214"/>
      <c r="B219" s="218" t="s">
        <v>262</v>
      </c>
      <c r="C219" s="219"/>
      <c r="D219" s="220" t="s">
        <v>182</v>
      </c>
      <c r="E219" s="221" t="s">
        <v>255</v>
      </c>
      <c r="F219" s="224">
        <v>40070</v>
      </c>
      <c r="G219" s="222">
        <v>1049</v>
      </c>
      <c r="H219" s="223" t="s">
        <v>1196</v>
      </c>
      <c r="I219" s="221" t="s">
        <v>1193</v>
      </c>
    </row>
    <row r="220" spans="1:9" ht="25.5">
      <c r="A220" s="214"/>
      <c r="B220" s="218" t="s">
        <v>263</v>
      </c>
      <c r="C220" s="219"/>
      <c r="D220" s="220" t="s">
        <v>264</v>
      </c>
      <c r="E220" s="221" t="s">
        <v>255</v>
      </c>
      <c r="F220" s="224">
        <v>40070</v>
      </c>
      <c r="G220" s="222">
        <v>3196</v>
      </c>
      <c r="H220" s="223" t="s">
        <v>1196</v>
      </c>
      <c r="I220" s="221" t="s">
        <v>1193</v>
      </c>
    </row>
    <row r="221" spans="1:9" ht="16.5">
      <c r="A221" s="214"/>
      <c r="B221" s="218" t="s">
        <v>265</v>
      </c>
      <c r="C221" s="219"/>
      <c r="D221" s="220" t="s">
        <v>91</v>
      </c>
      <c r="E221" s="221" t="s">
        <v>266</v>
      </c>
      <c r="F221" s="224">
        <v>40149</v>
      </c>
      <c r="G221" s="222">
        <v>699</v>
      </c>
      <c r="H221" s="223" t="s">
        <v>1196</v>
      </c>
      <c r="I221" s="221" t="s">
        <v>1193</v>
      </c>
    </row>
    <row r="222" spans="1:9" ht="27">
      <c r="A222" s="214"/>
      <c r="B222" s="218" t="s">
        <v>267</v>
      </c>
      <c r="C222" s="219"/>
      <c r="D222" s="220" t="s">
        <v>268</v>
      </c>
      <c r="E222" s="221" t="s">
        <v>266</v>
      </c>
      <c r="F222" s="224">
        <v>40330</v>
      </c>
      <c r="G222" s="222">
        <v>674.99</v>
      </c>
      <c r="H222" s="223" t="s">
        <v>1196</v>
      </c>
      <c r="I222" s="221" t="s">
        <v>1193</v>
      </c>
    </row>
    <row r="223" spans="1:9" ht="27">
      <c r="A223" s="214"/>
      <c r="B223" s="218" t="s">
        <v>269</v>
      </c>
      <c r="C223" s="219"/>
      <c r="D223" s="220" t="s">
        <v>270</v>
      </c>
      <c r="E223" s="221" t="s">
        <v>271</v>
      </c>
      <c r="F223" s="221" t="s">
        <v>48</v>
      </c>
      <c r="G223" s="222">
        <v>2350</v>
      </c>
      <c r="H223" s="223" t="s">
        <v>1196</v>
      </c>
      <c r="I223" s="221" t="s">
        <v>1193</v>
      </c>
    </row>
    <row r="224" spans="1:9" ht="16.5">
      <c r="A224" s="214"/>
      <c r="B224" s="218" t="s">
        <v>272</v>
      </c>
      <c r="C224" s="219"/>
      <c r="D224" s="220" t="s">
        <v>273</v>
      </c>
      <c r="E224" s="221" t="s">
        <v>271</v>
      </c>
      <c r="F224" s="221" t="s">
        <v>48</v>
      </c>
      <c r="G224" s="222">
        <v>12250</v>
      </c>
      <c r="H224" s="223" t="s">
        <v>1196</v>
      </c>
      <c r="I224" s="221" t="s">
        <v>1193</v>
      </c>
    </row>
    <row r="225" spans="1:9" ht="27">
      <c r="A225" s="214"/>
      <c r="B225" s="218" t="s">
        <v>274</v>
      </c>
      <c r="C225" s="219"/>
      <c r="D225" s="220" t="s">
        <v>275</v>
      </c>
      <c r="E225" s="221" t="s">
        <v>271</v>
      </c>
      <c r="F225" s="221" t="s">
        <v>48</v>
      </c>
      <c r="G225" s="222">
        <v>950</v>
      </c>
      <c r="H225" s="223" t="s">
        <v>1196</v>
      </c>
      <c r="I225" s="221" t="s">
        <v>1193</v>
      </c>
    </row>
    <row r="226" spans="1:9" ht="27">
      <c r="A226" s="214"/>
      <c r="B226" s="218" t="s">
        <v>276</v>
      </c>
      <c r="C226" s="219"/>
      <c r="D226" s="220" t="s">
        <v>277</v>
      </c>
      <c r="E226" s="221" t="s">
        <v>271</v>
      </c>
      <c r="F226" s="221" t="s">
        <v>48</v>
      </c>
      <c r="G226" s="222">
        <v>4654</v>
      </c>
      <c r="H226" s="223" t="s">
        <v>1196</v>
      </c>
      <c r="I226" s="221" t="s">
        <v>1193</v>
      </c>
    </row>
    <row r="227" spans="1:9" ht="27">
      <c r="A227" s="214"/>
      <c r="B227" s="218" t="s">
        <v>278</v>
      </c>
      <c r="C227" s="219"/>
      <c r="D227" s="220" t="s">
        <v>279</v>
      </c>
      <c r="E227" s="221" t="s">
        <v>271</v>
      </c>
      <c r="F227" s="221" t="s">
        <v>48</v>
      </c>
      <c r="G227" s="222">
        <v>325</v>
      </c>
      <c r="H227" s="223" t="s">
        <v>1196</v>
      </c>
      <c r="I227" s="221" t="s">
        <v>1193</v>
      </c>
    </row>
    <row r="228" spans="1:9" ht="27">
      <c r="A228" s="214"/>
      <c r="B228" s="225" t="s">
        <v>280</v>
      </c>
      <c r="C228" s="226"/>
      <c r="D228" s="227" t="s">
        <v>281</v>
      </c>
      <c r="E228" s="228" t="s">
        <v>271</v>
      </c>
      <c r="F228" s="228" t="s">
        <v>48</v>
      </c>
      <c r="G228" s="229">
        <v>124</v>
      </c>
      <c r="H228" s="230" t="s">
        <v>1196</v>
      </c>
      <c r="I228" s="228" t="s">
        <v>1193</v>
      </c>
    </row>
    <row r="229" spans="1:10" ht="13.5" customHeight="1">
      <c r="A229" s="214"/>
      <c r="B229" s="374" t="s">
        <v>691</v>
      </c>
      <c r="C229" s="374"/>
      <c r="D229" s="374"/>
      <c r="E229" s="374"/>
      <c r="F229" s="375"/>
      <c r="G229" s="248">
        <f>SUM(G214:G228)</f>
        <v>37416.990000000005</v>
      </c>
      <c r="H229" s="232"/>
      <c r="I229" s="218"/>
      <c r="J229" s="233">
        <f>G229</f>
        <v>37416.990000000005</v>
      </c>
    </row>
    <row r="230" spans="1:9" ht="13.5">
      <c r="A230" s="214"/>
      <c r="B230" s="218"/>
      <c r="C230" s="234"/>
      <c r="D230" s="234"/>
      <c r="E230" s="218"/>
      <c r="F230" s="218"/>
      <c r="G230" s="235"/>
      <c r="H230" s="232"/>
      <c r="I230" s="218"/>
    </row>
    <row r="231" spans="1:9" ht="12.75">
      <c r="A231" s="214"/>
      <c r="B231" s="237" t="s">
        <v>1629</v>
      </c>
      <c r="C231" s="237"/>
      <c r="D231" s="101" t="s">
        <v>6</v>
      </c>
      <c r="E231" s="101" t="s">
        <v>1670</v>
      </c>
      <c r="F231" s="101"/>
      <c r="G231" s="236" t="s">
        <v>8</v>
      </c>
      <c r="H231" s="101"/>
      <c r="I231" s="101"/>
    </row>
    <row r="232" ht="12.75">
      <c r="A232" s="214"/>
    </row>
    <row r="233" spans="1:9" ht="12.75">
      <c r="A233" s="214"/>
      <c r="B233" s="237"/>
      <c r="C233" s="237"/>
      <c r="D233" s="101"/>
      <c r="E233" s="101"/>
      <c r="F233" s="101"/>
      <c r="G233" s="236"/>
      <c r="H233" s="101"/>
      <c r="I233" s="101"/>
    </row>
    <row r="234" ht="12.75">
      <c r="A234" s="214"/>
    </row>
    <row r="235" spans="1:9" ht="12.75">
      <c r="A235" s="214"/>
      <c r="B235" s="101" t="s">
        <v>1664</v>
      </c>
      <c r="C235" s="237"/>
      <c r="D235" s="101" t="s">
        <v>1399</v>
      </c>
      <c r="E235" s="373" t="s">
        <v>1776</v>
      </c>
      <c r="F235" s="373"/>
      <c r="G235" s="236" t="s">
        <v>1401</v>
      </c>
      <c r="H235" s="101"/>
      <c r="I235" s="101"/>
    </row>
    <row r="236" spans="1:9" ht="15.75">
      <c r="A236" s="214"/>
      <c r="B236" s="207" t="s">
        <v>45</v>
      </c>
      <c r="C236" s="207"/>
      <c r="G236" s="208"/>
      <c r="H236" s="209"/>
      <c r="I236" s="210"/>
    </row>
    <row r="237" spans="1:9" ht="15.75">
      <c r="A237" s="214"/>
      <c r="B237" s="207" t="s">
        <v>10</v>
      </c>
      <c r="C237" s="207"/>
      <c r="I237" s="206" t="s">
        <v>1884</v>
      </c>
    </row>
    <row r="238" spans="1:3" ht="15.75">
      <c r="A238" s="214"/>
      <c r="B238" s="207" t="s">
        <v>1883</v>
      </c>
      <c r="C238" s="207"/>
    </row>
    <row r="239" spans="1:9" ht="15.75">
      <c r="A239" s="214"/>
      <c r="B239" s="207" t="s">
        <v>20</v>
      </c>
      <c r="C239" s="207"/>
      <c r="D239" s="212"/>
      <c r="E239" s="212"/>
      <c r="F239" s="212"/>
      <c r="G239" s="213"/>
      <c r="H239" s="212"/>
      <c r="I239" s="212"/>
    </row>
    <row r="240" ht="12.75">
      <c r="A240" s="214"/>
    </row>
    <row r="241" spans="1:9" ht="25.5">
      <c r="A241" s="193" t="s">
        <v>1782</v>
      </c>
      <c r="B241" s="189" t="s">
        <v>19</v>
      </c>
      <c r="C241" s="9" t="s">
        <v>9</v>
      </c>
      <c r="D241" s="9" t="s">
        <v>12</v>
      </c>
      <c r="E241" s="9" t="s">
        <v>22</v>
      </c>
      <c r="F241" s="9" t="s">
        <v>13</v>
      </c>
      <c r="G241" s="136" t="s">
        <v>3</v>
      </c>
      <c r="H241" s="9" t="s">
        <v>4</v>
      </c>
      <c r="I241" s="9" t="s">
        <v>11</v>
      </c>
    </row>
    <row r="242" spans="1:9" ht="12.75">
      <c r="A242" s="214"/>
      <c r="B242" s="215"/>
      <c r="C242" s="216"/>
      <c r="D242" s="216"/>
      <c r="E242" s="216"/>
      <c r="F242" s="216"/>
      <c r="G242" s="217"/>
      <c r="H242" s="216"/>
      <c r="I242" s="216"/>
    </row>
    <row r="243" spans="1:9" ht="27">
      <c r="A243" s="214"/>
      <c r="B243" s="218" t="s">
        <v>282</v>
      </c>
      <c r="C243" s="219"/>
      <c r="D243" s="220" t="s">
        <v>283</v>
      </c>
      <c r="E243" s="221" t="s">
        <v>271</v>
      </c>
      <c r="F243" s="221" t="s">
        <v>48</v>
      </c>
      <c r="G243" s="222">
        <v>3854</v>
      </c>
      <c r="H243" s="223" t="s">
        <v>1196</v>
      </c>
      <c r="I243" s="221" t="s">
        <v>1193</v>
      </c>
    </row>
    <row r="244" spans="1:9" ht="40.5">
      <c r="A244" s="214"/>
      <c r="B244" s="218" t="s">
        <v>284</v>
      </c>
      <c r="C244" s="219"/>
      <c r="D244" s="220" t="s">
        <v>285</v>
      </c>
      <c r="E244" s="221" t="s">
        <v>271</v>
      </c>
      <c r="F244" s="221" t="s">
        <v>48</v>
      </c>
      <c r="G244" s="222">
        <v>4214</v>
      </c>
      <c r="H244" s="223" t="s">
        <v>1196</v>
      </c>
      <c r="I244" s="221" t="s">
        <v>1193</v>
      </c>
    </row>
    <row r="245" spans="1:9" ht="16.5">
      <c r="A245" s="214"/>
      <c r="B245" s="218" t="s">
        <v>286</v>
      </c>
      <c r="C245" s="219"/>
      <c r="D245" s="220" t="s">
        <v>287</v>
      </c>
      <c r="E245" s="221" t="s">
        <v>271</v>
      </c>
      <c r="F245" s="224">
        <v>40157</v>
      </c>
      <c r="G245" s="222">
        <v>945</v>
      </c>
      <c r="H245" s="223" t="s">
        <v>1196</v>
      </c>
      <c r="I245" s="221" t="s">
        <v>1193</v>
      </c>
    </row>
    <row r="246" spans="1:9" ht="27">
      <c r="A246" s="214"/>
      <c r="B246" s="218" t="s">
        <v>288</v>
      </c>
      <c r="C246" s="219"/>
      <c r="D246" s="220" t="s">
        <v>289</v>
      </c>
      <c r="E246" s="221" t="s">
        <v>271</v>
      </c>
      <c r="F246" s="221" t="s">
        <v>48</v>
      </c>
      <c r="G246" s="222">
        <v>6000</v>
      </c>
      <c r="H246" s="223" t="s">
        <v>1196</v>
      </c>
      <c r="I246" s="221" t="s">
        <v>1193</v>
      </c>
    </row>
    <row r="247" spans="1:9" ht="27">
      <c r="A247" s="214"/>
      <c r="B247" s="218" t="s">
        <v>290</v>
      </c>
      <c r="C247" s="219"/>
      <c r="D247" s="220" t="s">
        <v>291</v>
      </c>
      <c r="E247" s="221" t="s">
        <v>271</v>
      </c>
      <c r="F247" s="221" t="s">
        <v>48</v>
      </c>
      <c r="G247" s="222">
        <v>169</v>
      </c>
      <c r="H247" s="223" t="s">
        <v>1196</v>
      </c>
      <c r="I247" s="221" t="s">
        <v>1193</v>
      </c>
    </row>
    <row r="248" spans="1:9" ht="27">
      <c r="A248" s="214"/>
      <c r="B248" s="218" t="s">
        <v>292</v>
      </c>
      <c r="C248" s="219"/>
      <c r="D248" s="220" t="s">
        <v>293</v>
      </c>
      <c r="E248" s="221" t="s">
        <v>271</v>
      </c>
      <c r="F248" s="221" t="s">
        <v>48</v>
      </c>
      <c r="G248" s="222">
        <v>880</v>
      </c>
      <c r="H248" s="223" t="s">
        <v>1196</v>
      </c>
      <c r="I248" s="221" t="s">
        <v>1193</v>
      </c>
    </row>
    <row r="249" spans="1:9" ht="16.5">
      <c r="A249" s="214"/>
      <c r="B249" s="218" t="s">
        <v>294</v>
      </c>
      <c r="C249" s="219"/>
      <c r="D249" s="220" t="s">
        <v>295</v>
      </c>
      <c r="E249" s="221" t="s">
        <v>271</v>
      </c>
      <c r="F249" s="224">
        <v>40155</v>
      </c>
      <c r="G249" s="222">
        <v>1807.8</v>
      </c>
      <c r="H249" s="223" t="s">
        <v>1196</v>
      </c>
      <c r="I249" s="221" t="s">
        <v>1193</v>
      </c>
    </row>
    <row r="250" spans="1:9" ht="16.5">
      <c r="A250" s="214"/>
      <c r="B250" s="218" t="s">
        <v>296</v>
      </c>
      <c r="C250" s="219"/>
      <c r="D250" s="220" t="s">
        <v>101</v>
      </c>
      <c r="E250" s="221" t="s">
        <v>271</v>
      </c>
      <c r="F250" s="224">
        <v>40155</v>
      </c>
      <c r="G250" s="222">
        <v>5161.1</v>
      </c>
      <c r="H250" s="223" t="s">
        <v>1196</v>
      </c>
      <c r="I250" s="221" t="s">
        <v>1193</v>
      </c>
    </row>
    <row r="251" spans="1:9" ht="27">
      <c r="A251" s="214"/>
      <c r="B251" s="218" t="s">
        <v>297</v>
      </c>
      <c r="C251" s="219"/>
      <c r="D251" s="220" t="s">
        <v>298</v>
      </c>
      <c r="E251" s="221" t="s">
        <v>271</v>
      </c>
      <c r="F251" s="224">
        <v>40269</v>
      </c>
      <c r="G251" s="222">
        <v>1276</v>
      </c>
      <c r="H251" s="223" t="s">
        <v>1196</v>
      </c>
      <c r="I251" s="221" t="s">
        <v>1193</v>
      </c>
    </row>
    <row r="252" spans="1:9" ht="27">
      <c r="A252" s="214"/>
      <c r="B252" s="218" t="s">
        <v>299</v>
      </c>
      <c r="C252" s="219"/>
      <c r="D252" s="220" t="s">
        <v>298</v>
      </c>
      <c r="E252" s="221" t="s">
        <v>271</v>
      </c>
      <c r="F252" s="224">
        <v>40391</v>
      </c>
      <c r="G252" s="222">
        <v>1200</v>
      </c>
      <c r="H252" s="223" t="s">
        <v>1196</v>
      </c>
      <c r="I252" s="221" t="s">
        <v>1193</v>
      </c>
    </row>
    <row r="253" spans="1:9" ht="25.5">
      <c r="A253" s="214"/>
      <c r="B253" s="218" t="s">
        <v>300</v>
      </c>
      <c r="C253" s="219"/>
      <c r="D253" s="220" t="s">
        <v>301</v>
      </c>
      <c r="E253" s="221" t="s">
        <v>271</v>
      </c>
      <c r="F253" s="224">
        <v>40350</v>
      </c>
      <c r="G253" s="222">
        <v>1124.55</v>
      </c>
      <c r="H253" s="223" t="s">
        <v>1196</v>
      </c>
      <c r="I253" s="221" t="s">
        <v>1193</v>
      </c>
    </row>
    <row r="254" spans="1:9" ht="27">
      <c r="A254" s="214"/>
      <c r="B254" s="218" t="s">
        <v>302</v>
      </c>
      <c r="C254" s="219"/>
      <c r="D254" s="220" t="s">
        <v>303</v>
      </c>
      <c r="E254" s="221" t="s">
        <v>271</v>
      </c>
      <c r="F254" s="224">
        <v>40299</v>
      </c>
      <c r="G254" s="222">
        <v>3065.53</v>
      </c>
      <c r="H254" s="223" t="s">
        <v>1196</v>
      </c>
      <c r="I254" s="221" t="s">
        <v>1193</v>
      </c>
    </row>
    <row r="255" spans="1:9" ht="25.5">
      <c r="A255" s="214"/>
      <c r="B255" s="218" t="s">
        <v>304</v>
      </c>
      <c r="C255" s="219"/>
      <c r="D255" s="220" t="s">
        <v>305</v>
      </c>
      <c r="E255" s="221" t="s">
        <v>271</v>
      </c>
      <c r="F255" s="224">
        <v>40149</v>
      </c>
      <c r="G255" s="222">
        <v>4194</v>
      </c>
      <c r="H255" s="223" t="s">
        <v>1196</v>
      </c>
      <c r="I255" s="221" t="s">
        <v>1193</v>
      </c>
    </row>
    <row r="256" spans="1:9" ht="16.5">
      <c r="A256" s="214"/>
      <c r="B256" s="218" t="s">
        <v>306</v>
      </c>
      <c r="C256" s="219"/>
      <c r="D256" s="220" t="s">
        <v>307</v>
      </c>
      <c r="E256" s="221" t="s">
        <v>271</v>
      </c>
      <c r="F256" s="224">
        <v>40156</v>
      </c>
      <c r="G256" s="222">
        <v>939</v>
      </c>
      <c r="H256" s="223" t="s">
        <v>1196</v>
      </c>
      <c r="I256" s="221" t="s">
        <v>1193</v>
      </c>
    </row>
    <row r="257" spans="1:9" ht="16.5">
      <c r="A257" s="214"/>
      <c r="B257" s="218" t="s">
        <v>308</v>
      </c>
      <c r="C257" s="219"/>
      <c r="D257" s="220" t="s">
        <v>229</v>
      </c>
      <c r="E257" s="221" t="s">
        <v>271</v>
      </c>
      <c r="F257" s="224">
        <v>39902</v>
      </c>
      <c r="G257" s="222">
        <v>649</v>
      </c>
      <c r="H257" s="223" t="s">
        <v>1196</v>
      </c>
      <c r="I257" s="221" t="s">
        <v>1193</v>
      </c>
    </row>
    <row r="258" spans="1:9" ht="27">
      <c r="A258" s="214"/>
      <c r="B258" s="225" t="s">
        <v>309</v>
      </c>
      <c r="C258" s="226"/>
      <c r="D258" s="227" t="s">
        <v>310</v>
      </c>
      <c r="E258" s="228" t="s">
        <v>311</v>
      </c>
      <c r="F258" s="245">
        <v>40156</v>
      </c>
      <c r="G258" s="229">
        <v>2719</v>
      </c>
      <c r="H258" s="230" t="s">
        <v>1196</v>
      </c>
      <c r="I258" s="228" t="s">
        <v>1193</v>
      </c>
    </row>
    <row r="259" spans="1:10" ht="13.5" customHeight="1">
      <c r="A259" s="214"/>
      <c r="B259" s="375" t="s">
        <v>691</v>
      </c>
      <c r="C259" s="376"/>
      <c r="D259" s="376"/>
      <c r="E259" s="376"/>
      <c r="F259" s="376"/>
      <c r="G259" s="231">
        <f>SUM(G243:G258)</f>
        <v>38197.979999999996</v>
      </c>
      <c r="H259" s="235"/>
      <c r="I259" s="218"/>
      <c r="J259" s="233">
        <f>G259</f>
        <v>38197.979999999996</v>
      </c>
    </row>
    <row r="260" spans="1:9" ht="12.75">
      <c r="A260" s="214"/>
      <c r="B260" s="237" t="s">
        <v>1630</v>
      </c>
      <c r="C260" s="237"/>
      <c r="D260" s="101" t="s">
        <v>6</v>
      </c>
      <c r="E260" s="101" t="s">
        <v>1670</v>
      </c>
      <c r="F260" s="101"/>
      <c r="G260" s="236" t="s">
        <v>1626</v>
      </c>
      <c r="H260" s="101"/>
      <c r="I260" s="218"/>
    </row>
    <row r="261" spans="1:9" ht="12.75">
      <c r="A261" s="214"/>
      <c r="B261" s="237"/>
      <c r="C261" s="237"/>
      <c r="D261" s="101"/>
      <c r="E261" s="101"/>
      <c r="F261" s="101"/>
      <c r="G261" s="236"/>
      <c r="H261" s="101"/>
      <c r="I261" s="101"/>
    </row>
    <row r="262" spans="1:9" ht="12.75">
      <c r="A262" s="214"/>
      <c r="B262" s="237"/>
      <c r="C262" s="237"/>
      <c r="D262" s="237"/>
      <c r="E262" s="237"/>
      <c r="F262" s="237"/>
      <c r="G262" s="238"/>
      <c r="H262" s="237"/>
      <c r="I262" s="237"/>
    </row>
    <row r="263" ht="12.75">
      <c r="A263" s="214"/>
    </row>
    <row r="264" spans="1:9" ht="12.75">
      <c r="A264" s="214"/>
      <c r="B264" s="101" t="s">
        <v>1664</v>
      </c>
      <c r="C264" s="237"/>
      <c r="D264" s="237" t="s">
        <v>1399</v>
      </c>
      <c r="E264" s="373" t="s">
        <v>1776</v>
      </c>
      <c r="F264" s="373"/>
      <c r="G264" s="238" t="s">
        <v>1631</v>
      </c>
      <c r="H264" s="237"/>
      <c r="I264" s="237"/>
    </row>
    <row r="265" spans="1:9" ht="15.75">
      <c r="A265" s="214"/>
      <c r="B265" s="207" t="s">
        <v>45</v>
      </c>
      <c r="C265" s="207"/>
      <c r="G265" s="208"/>
      <c r="H265" s="209"/>
      <c r="I265" s="210"/>
    </row>
    <row r="266" spans="1:9" ht="15.75">
      <c r="A266" s="214"/>
      <c r="B266" s="207" t="s">
        <v>10</v>
      </c>
      <c r="C266" s="207"/>
      <c r="I266" s="206" t="s">
        <v>1884</v>
      </c>
    </row>
    <row r="267" spans="1:3" ht="15.75">
      <c r="A267" s="214"/>
      <c r="B267" s="207" t="s">
        <v>1883</v>
      </c>
      <c r="C267" s="207"/>
    </row>
    <row r="268" spans="1:9" ht="15.75">
      <c r="A268" s="214"/>
      <c r="B268" s="207" t="s">
        <v>20</v>
      </c>
      <c r="C268" s="207"/>
      <c r="D268" s="212"/>
      <c r="E268" s="212"/>
      <c r="F268" s="212"/>
      <c r="G268" s="213"/>
      <c r="H268" s="212"/>
      <c r="I268" s="212"/>
    </row>
    <row r="269" ht="12.75">
      <c r="A269" s="214"/>
    </row>
    <row r="270" spans="1:9" ht="25.5">
      <c r="A270" s="193" t="s">
        <v>1782</v>
      </c>
      <c r="B270" s="189" t="s">
        <v>19</v>
      </c>
      <c r="C270" s="9" t="s">
        <v>9</v>
      </c>
      <c r="D270" s="9" t="s">
        <v>12</v>
      </c>
      <c r="E270" s="9" t="s">
        <v>22</v>
      </c>
      <c r="F270" s="9" t="s">
        <v>13</v>
      </c>
      <c r="G270" s="136" t="s">
        <v>3</v>
      </c>
      <c r="H270" s="9" t="s">
        <v>4</v>
      </c>
      <c r="I270" s="9" t="s">
        <v>11</v>
      </c>
    </row>
    <row r="271" spans="1:9" ht="12.75">
      <c r="A271" s="214"/>
      <c r="B271" s="215"/>
      <c r="C271" s="216"/>
      <c r="D271" s="216"/>
      <c r="E271" s="216"/>
      <c r="F271" s="216"/>
      <c r="G271" s="217"/>
      <c r="H271" s="216"/>
      <c r="I271" s="216"/>
    </row>
    <row r="272" spans="1:9" ht="16.5">
      <c r="A272" s="214"/>
      <c r="B272" s="218" t="s">
        <v>312</v>
      </c>
      <c r="C272" s="219"/>
      <c r="D272" s="220" t="s">
        <v>313</v>
      </c>
      <c r="E272" s="221" t="s">
        <v>271</v>
      </c>
      <c r="F272" s="224">
        <v>40695</v>
      </c>
      <c r="G272" s="222">
        <v>1299</v>
      </c>
      <c r="H272" s="223" t="s">
        <v>1196</v>
      </c>
      <c r="I272" s="221" t="s">
        <v>1193</v>
      </c>
    </row>
    <row r="273" spans="1:9" ht="16.5">
      <c r="A273" s="214"/>
      <c r="B273" s="218"/>
      <c r="C273" s="219"/>
      <c r="D273" s="220" t="s">
        <v>314</v>
      </c>
      <c r="E273" s="221" t="s">
        <v>271</v>
      </c>
      <c r="F273" s="224">
        <v>41122</v>
      </c>
      <c r="G273" s="222">
        <v>1000</v>
      </c>
      <c r="H273" s="223" t="s">
        <v>1196</v>
      </c>
      <c r="I273" s="221" t="s">
        <v>1193</v>
      </c>
    </row>
    <row r="274" spans="1:9" ht="16.5">
      <c r="A274" s="214"/>
      <c r="B274" s="218"/>
      <c r="C274" s="219"/>
      <c r="D274" s="220" t="s">
        <v>106</v>
      </c>
      <c r="E274" s="221" t="s">
        <v>271</v>
      </c>
      <c r="F274" s="224">
        <v>41122</v>
      </c>
      <c r="G274" s="222">
        <v>3500</v>
      </c>
      <c r="H274" s="223" t="s">
        <v>1196</v>
      </c>
      <c r="I274" s="221" t="s">
        <v>1193</v>
      </c>
    </row>
    <row r="275" spans="1:9" ht="16.5">
      <c r="A275" s="214"/>
      <c r="B275" s="218"/>
      <c r="C275" s="219"/>
      <c r="D275" s="220" t="s">
        <v>315</v>
      </c>
      <c r="E275" s="221" t="s">
        <v>271</v>
      </c>
      <c r="F275" s="224">
        <v>41395</v>
      </c>
      <c r="G275" s="222">
        <v>3480</v>
      </c>
      <c r="H275" s="223" t="s">
        <v>1196</v>
      </c>
      <c r="I275" s="221" t="s">
        <v>1193</v>
      </c>
    </row>
    <row r="276" spans="1:9" ht="16.5">
      <c r="A276" s="214"/>
      <c r="B276" s="218"/>
      <c r="C276" s="219"/>
      <c r="D276" s="220" t="s">
        <v>316</v>
      </c>
      <c r="E276" s="221" t="s">
        <v>271</v>
      </c>
      <c r="F276" s="224">
        <v>41395</v>
      </c>
      <c r="G276" s="222">
        <v>3596</v>
      </c>
      <c r="H276" s="223" t="s">
        <v>1196</v>
      </c>
      <c r="I276" s="221" t="s">
        <v>1193</v>
      </c>
    </row>
    <row r="277" spans="1:9" ht="27">
      <c r="A277" s="214"/>
      <c r="B277" s="218" t="s">
        <v>317</v>
      </c>
      <c r="C277" s="219"/>
      <c r="D277" s="220" t="s">
        <v>318</v>
      </c>
      <c r="E277" s="221" t="s">
        <v>319</v>
      </c>
      <c r="F277" s="221" t="s">
        <v>48</v>
      </c>
      <c r="G277" s="222">
        <v>500</v>
      </c>
      <c r="H277" s="223" t="s">
        <v>1196</v>
      </c>
      <c r="I277" s="221" t="s">
        <v>1193</v>
      </c>
    </row>
    <row r="278" spans="1:9" ht="27">
      <c r="A278" s="214"/>
      <c r="B278" s="218" t="s">
        <v>320</v>
      </c>
      <c r="C278" s="219"/>
      <c r="D278" s="220" t="s">
        <v>321</v>
      </c>
      <c r="E278" s="221" t="s">
        <v>319</v>
      </c>
      <c r="F278" s="221" t="s">
        <v>48</v>
      </c>
      <c r="G278" s="222">
        <v>3950</v>
      </c>
      <c r="H278" s="223" t="s">
        <v>1196</v>
      </c>
      <c r="I278" s="221" t="s">
        <v>1193</v>
      </c>
    </row>
    <row r="279" spans="1:9" ht="27">
      <c r="A279" s="214"/>
      <c r="B279" s="218" t="s">
        <v>322</v>
      </c>
      <c r="C279" s="219"/>
      <c r="D279" s="220" t="s">
        <v>323</v>
      </c>
      <c r="E279" s="221" t="s">
        <v>319</v>
      </c>
      <c r="F279" s="221" t="s">
        <v>48</v>
      </c>
      <c r="G279" s="222">
        <v>1950</v>
      </c>
      <c r="H279" s="223" t="s">
        <v>1196</v>
      </c>
      <c r="I279" s="221" t="s">
        <v>1193</v>
      </c>
    </row>
    <row r="280" spans="1:9" ht="27">
      <c r="A280" s="214"/>
      <c r="B280" s="218" t="s">
        <v>324</v>
      </c>
      <c r="C280" s="219"/>
      <c r="D280" s="220" t="s">
        <v>325</v>
      </c>
      <c r="E280" s="221" t="s">
        <v>319</v>
      </c>
      <c r="F280" s="221" t="s">
        <v>48</v>
      </c>
      <c r="G280" s="222">
        <v>650</v>
      </c>
      <c r="H280" s="223" t="s">
        <v>1196</v>
      </c>
      <c r="I280" s="221" t="s">
        <v>1193</v>
      </c>
    </row>
    <row r="281" spans="1:9" ht="27">
      <c r="A281" s="214"/>
      <c r="B281" s="218" t="s">
        <v>326</v>
      </c>
      <c r="C281" s="219"/>
      <c r="D281" s="220" t="s">
        <v>327</v>
      </c>
      <c r="E281" s="221" t="s">
        <v>319</v>
      </c>
      <c r="F281" s="221" t="s">
        <v>48</v>
      </c>
      <c r="G281" s="222">
        <v>240</v>
      </c>
      <c r="H281" s="223" t="s">
        <v>1196</v>
      </c>
      <c r="I281" s="221" t="s">
        <v>1193</v>
      </c>
    </row>
    <row r="282" spans="1:9" ht="27">
      <c r="A282" s="214"/>
      <c r="B282" s="218" t="s">
        <v>328</v>
      </c>
      <c r="C282" s="219"/>
      <c r="D282" s="220" t="s">
        <v>329</v>
      </c>
      <c r="E282" s="221" t="s">
        <v>319</v>
      </c>
      <c r="F282" s="221" t="s">
        <v>48</v>
      </c>
      <c r="G282" s="222">
        <v>200</v>
      </c>
      <c r="H282" s="223" t="s">
        <v>1196</v>
      </c>
      <c r="I282" s="221" t="s">
        <v>1193</v>
      </c>
    </row>
    <row r="283" spans="1:9" ht="27">
      <c r="A283" s="214"/>
      <c r="B283" s="218" t="s">
        <v>330</v>
      </c>
      <c r="C283" s="219"/>
      <c r="D283" s="220" t="s">
        <v>331</v>
      </c>
      <c r="E283" s="221" t="s">
        <v>319</v>
      </c>
      <c r="F283" s="221" t="s">
        <v>48</v>
      </c>
      <c r="G283" s="222">
        <v>2200</v>
      </c>
      <c r="H283" s="223" t="s">
        <v>1196</v>
      </c>
      <c r="I283" s="221" t="s">
        <v>1193</v>
      </c>
    </row>
    <row r="284" spans="1:9" ht="27">
      <c r="A284" s="214"/>
      <c r="B284" s="218" t="s">
        <v>332</v>
      </c>
      <c r="C284" s="219"/>
      <c r="D284" s="220" t="s">
        <v>333</v>
      </c>
      <c r="E284" s="221" t="s">
        <v>319</v>
      </c>
      <c r="F284" s="221" t="s">
        <v>48</v>
      </c>
      <c r="G284" s="222">
        <v>1000</v>
      </c>
      <c r="H284" s="223" t="s">
        <v>1196</v>
      </c>
      <c r="I284" s="221" t="s">
        <v>1193</v>
      </c>
    </row>
    <row r="285" spans="1:9" ht="27">
      <c r="A285" s="214"/>
      <c r="B285" s="218" t="s">
        <v>334</v>
      </c>
      <c r="C285" s="219"/>
      <c r="D285" s="220" t="s">
        <v>335</v>
      </c>
      <c r="E285" s="221" t="s">
        <v>319</v>
      </c>
      <c r="F285" s="221" t="s">
        <v>48</v>
      </c>
      <c r="G285" s="222">
        <v>4580</v>
      </c>
      <c r="H285" s="223" t="s">
        <v>1196</v>
      </c>
      <c r="I285" s="221" t="s">
        <v>1193</v>
      </c>
    </row>
    <row r="286" spans="1:9" ht="27">
      <c r="A286" s="214"/>
      <c r="B286" s="218" t="s">
        <v>336</v>
      </c>
      <c r="C286" s="219"/>
      <c r="D286" s="220" t="s">
        <v>337</v>
      </c>
      <c r="E286" s="221" t="s">
        <v>319</v>
      </c>
      <c r="F286" s="221" t="s">
        <v>48</v>
      </c>
      <c r="G286" s="222">
        <v>350</v>
      </c>
      <c r="H286" s="223" t="s">
        <v>1196</v>
      </c>
      <c r="I286" s="221" t="s">
        <v>1193</v>
      </c>
    </row>
    <row r="287" spans="1:9" ht="27">
      <c r="A287" s="214"/>
      <c r="B287" s="218" t="s">
        <v>338</v>
      </c>
      <c r="C287" s="219"/>
      <c r="D287" s="220" t="s">
        <v>339</v>
      </c>
      <c r="E287" s="221" t="s">
        <v>319</v>
      </c>
      <c r="F287" s="221" t="s">
        <v>48</v>
      </c>
      <c r="G287" s="222">
        <v>875</v>
      </c>
      <c r="H287" s="223" t="s">
        <v>1196</v>
      </c>
      <c r="I287" s="221" t="s">
        <v>1193</v>
      </c>
    </row>
    <row r="288" spans="1:9" ht="40.5">
      <c r="A288" s="214"/>
      <c r="B288" s="225" t="s">
        <v>340</v>
      </c>
      <c r="C288" s="226"/>
      <c r="D288" s="227" t="s">
        <v>341</v>
      </c>
      <c r="E288" s="228" t="s">
        <v>319</v>
      </c>
      <c r="F288" s="228" t="s">
        <v>48</v>
      </c>
      <c r="G288" s="229">
        <v>2950</v>
      </c>
      <c r="H288" s="230" t="s">
        <v>1196</v>
      </c>
      <c r="I288" s="228" t="s">
        <v>1193</v>
      </c>
    </row>
    <row r="289" spans="1:10" ht="13.5" customHeight="1">
      <c r="A289" s="214"/>
      <c r="B289" s="374" t="s">
        <v>691</v>
      </c>
      <c r="C289" s="374"/>
      <c r="D289" s="374"/>
      <c r="E289" s="374"/>
      <c r="F289" s="375"/>
      <c r="G289" s="231">
        <f>SUM(G272:G288)</f>
        <v>32320</v>
      </c>
      <c r="H289" s="232"/>
      <c r="I289" s="218"/>
      <c r="J289" s="233">
        <f>G289</f>
        <v>32320</v>
      </c>
    </row>
    <row r="290" spans="1:9" ht="12.75">
      <c r="A290" s="214"/>
      <c r="B290" s="237" t="s">
        <v>1634</v>
      </c>
      <c r="C290" s="237"/>
      <c r="D290" s="101" t="s">
        <v>6</v>
      </c>
      <c r="E290" s="101" t="s">
        <v>1670</v>
      </c>
      <c r="F290" s="101"/>
      <c r="G290" s="236" t="s">
        <v>1633</v>
      </c>
      <c r="H290" s="101"/>
      <c r="I290" s="237"/>
    </row>
    <row r="291" spans="1:9" ht="12.75">
      <c r="A291" s="214"/>
      <c r="B291" s="237"/>
      <c r="C291" s="237"/>
      <c r="D291" s="101"/>
      <c r="E291" s="101"/>
      <c r="F291" s="101"/>
      <c r="G291" s="236"/>
      <c r="H291" s="101"/>
      <c r="I291" s="237"/>
    </row>
    <row r="292" spans="1:9" ht="12.75">
      <c r="A292" s="214"/>
      <c r="B292" s="237"/>
      <c r="C292" s="237"/>
      <c r="D292" s="237"/>
      <c r="E292" s="237"/>
      <c r="F292" s="237"/>
      <c r="G292" s="238"/>
      <c r="H292" s="237"/>
      <c r="I292" s="237"/>
    </row>
    <row r="293" spans="1:9" ht="12.75">
      <c r="A293" s="214"/>
      <c r="B293" s="237"/>
      <c r="C293" s="237"/>
      <c r="D293" s="237"/>
      <c r="E293" s="237"/>
      <c r="F293" s="237"/>
      <c r="G293" s="238"/>
      <c r="H293" s="237"/>
      <c r="I293" s="237"/>
    </row>
    <row r="294" spans="1:9" ht="12.75">
      <c r="A294" s="214"/>
      <c r="B294" s="101" t="s">
        <v>1664</v>
      </c>
      <c r="C294" s="237"/>
      <c r="D294" s="237" t="s">
        <v>1399</v>
      </c>
      <c r="E294" s="373" t="s">
        <v>1776</v>
      </c>
      <c r="F294" s="373"/>
      <c r="G294" s="238" t="s">
        <v>1636</v>
      </c>
      <c r="H294" s="237"/>
      <c r="I294" s="237"/>
    </row>
    <row r="295" spans="1:9" ht="15.75">
      <c r="A295" s="214"/>
      <c r="B295" s="207" t="s">
        <v>45</v>
      </c>
      <c r="C295" s="207"/>
      <c r="G295" s="208"/>
      <c r="H295" s="209"/>
      <c r="I295" s="210"/>
    </row>
    <row r="296" spans="1:9" ht="15.75">
      <c r="A296" s="214"/>
      <c r="B296" s="207" t="s">
        <v>10</v>
      </c>
      <c r="C296" s="207"/>
      <c r="I296" s="206" t="s">
        <v>1884</v>
      </c>
    </row>
    <row r="297" spans="1:3" ht="15.75">
      <c r="A297" s="214"/>
      <c r="B297" s="207" t="s">
        <v>1883</v>
      </c>
      <c r="C297" s="207"/>
    </row>
    <row r="298" spans="1:9" ht="15.75">
      <c r="A298" s="214"/>
      <c r="B298" s="207" t="s">
        <v>20</v>
      </c>
      <c r="C298" s="207"/>
      <c r="D298" s="212"/>
      <c r="E298" s="212"/>
      <c r="F298" s="212"/>
      <c r="G298" s="213"/>
      <c r="H298" s="212"/>
      <c r="I298" s="212"/>
    </row>
    <row r="299" ht="12.75">
      <c r="A299" s="214"/>
    </row>
    <row r="300" spans="1:9" ht="12.75">
      <c r="A300" s="214"/>
      <c r="B300" s="215"/>
      <c r="C300" s="216"/>
      <c r="D300" s="216"/>
      <c r="E300" s="216"/>
      <c r="F300" s="216"/>
      <c r="G300" s="217"/>
      <c r="H300" s="216"/>
      <c r="I300" s="216"/>
    </row>
    <row r="301" spans="1:9" ht="16.5">
      <c r="A301" s="214"/>
      <c r="B301" s="218" t="s">
        <v>342</v>
      </c>
      <c r="C301" s="219"/>
      <c r="D301" s="220" t="s">
        <v>343</v>
      </c>
      <c r="E301" s="221" t="s">
        <v>319</v>
      </c>
      <c r="F301" s="221" t="s">
        <v>48</v>
      </c>
      <c r="G301" s="222">
        <v>874</v>
      </c>
      <c r="H301" s="223" t="s">
        <v>1196</v>
      </c>
      <c r="I301" s="221" t="s">
        <v>1193</v>
      </c>
    </row>
    <row r="302" spans="1:9" ht="16.5">
      <c r="A302" s="214"/>
      <c r="B302" s="218" t="s">
        <v>344</v>
      </c>
      <c r="C302" s="219"/>
      <c r="D302" s="220" t="s">
        <v>345</v>
      </c>
      <c r="E302" s="221" t="s">
        <v>319</v>
      </c>
      <c r="F302" s="221" t="s">
        <v>48</v>
      </c>
      <c r="G302" s="222">
        <v>5674.7</v>
      </c>
      <c r="H302" s="223" t="s">
        <v>1196</v>
      </c>
      <c r="I302" s="221" t="s">
        <v>1193</v>
      </c>
    </row>
    <row r="303" spans="1:9" ht="16.5">
      <c r="A303" s="214"/>
      <c r="B303" s="218" t="s">
        <v>346</v>
      </c>
      <c r="C303" s="219"/>
      <c r="D303" s="220" t="s">
        <v>347</v>
      </c>
      <c r="E303" s="221" t="s">
        <v>319</v>
      </c>
      <c r="F303" s="221" t="s">
        <v>48</v>
      </c>
      <c r="G303" s="222">
        <v>200</v>
      </c>
      <c r="H303" s="223" t="s">
        <v>1196</v>
      </c>
      <c r="I303" s="221" t="s">
        <v>1193</v>
      </c>
    </row>
    <row r="304" spans="1:9" ht="16.5">
      <c r="A304" s="214"/>
      <c r="B304" s="218" t="s">
        <v>348</v>
      </c>
      <c r="C304" s="219"/>
      <c r="D304" s="220" t="s">
        <v>349</v>
      </c>
      <c r="E304" s="221" t="s">
        <v>319</v>
      </c>
      <c r="F304" s="221" t="s">
        <v>48</v>
      </c>
      <c r="G304" s="222">
        <v>650</v>
      </c>
      <c r="H304" s="223" t="s">
        <v>1196</v>
      </c>
      <c r="I304" s="221" t="s">
        <v>1193</v>
      </c>
    </row>
    <row r="305" spans="1:9" ht="27">
      <c r="A305" s="214"/>
      <c r="B305" s="218" t="s">
        <v>350</v>
      </c>
      <c r="C305" s="219"/>
      <c r="D305" s="220" t="s">
        <v>351</v>
      </c>
      <c r="E305" s="221" t="s">
        <v>319</v>
      </c>
      <c r="F305" s="221" t="s">
        <v>48</v>
      </c>
      <c r="G305" s="222">
        <v>1654</v>
      </c>
      <c r="H305" s="223" t="s">
        <v>1196</v>
      </c>
      <c r="I305" s="221" t="s">
        <v>1193</v>
      </c>
    </row>
    <row r="306" spans="1:9" ht="27">
      <c r="A306" s="214"/>
      <c r="B306" s="218" t="s">
        <v>352</v>
      </c>
      <c r="C306" s="219"/>
      <c r="D306" s="220" t="s">
        <v>353</v>
      </c>
      <c r="E306" s="221" t="s">
        <v>319</v>
      </c>
      <c r="F306" s="221" t="s">
        <v>48</v>
      </c>
      <c r="G306" s="222">
        <v>480</v>
      </c>
      <c r="H306" s="223" t="s">
        <v>1196</v>
      </c>
      <c r="I306" s="221" t="s">
        <v>1193</v>
      </c>
    </row>
    <row r="307" spans="1:9" ht="16.5">
      <c r="A307" s="214"/>
      <c r="B307" s="218" t="s">
        <v>354</v>
      </c>
      <c r="C307" s="219"/>
      <c r="D307" s="220" t="s">
        <v>343</v>
      </c>
      <c r="E307" s="221" t="s">
        <v>319</v>
      </c>
      <c r="F307" s="221" t="s">
        <v>48</v>
      </c>
      <c r="G307" s="222">
        <v>400</v>
      </c>
      <c r="H307" s="223" t="s">
        <v>1196</v>
      </c>
      <c r="I307" s="221" t="s">
        <v>1193</v>
      </c>
    </row>
    <row r="308" spans="1:9" ht="40.5">
      <c r="A308" s="214"/>
      <c r="B308" s="218" t="s">
        <v>355</v>
      </c>
      <c r="C308" s="219"/>
      <c r="D308" s="220" t="s">
        <v>356</v>
      </c>
      <c r="E308" s="221" t="s">
        <v>319</v>
      </c>
      <c r="F308" s="224">
        <v>39752</v>
      </c>
      <c r="G308" s="222">
        <v>644</v>
      </c>
      <c r="H308" s="223" t="s">
        <v>1196</v>
      </c>
      <c r="I308" s="221" t="s">
        <v>1193</v>
      </c>
    </row>
    <row r="309" spans="1:9" ht="27">
      <c r="A309" s="214"/>
      <c r="B309" s="218" t="s">
        <v>357</v>
      </c>
      <c r="C309" s="219"/>
      <c r="D309" s="220" t="s">
        <v>358</v>
      </c>
      <c r="E309" s="221" t="s">
        <v>319</v>
      </c>
      <c r="F309" s="224">
        <v>40156</v>
      </c>
      <c r="G309" s="222">
        <v>2719</v>
      </c>
      <c r="H309" s="223" t="s">
        <v>1196</v>
      </c>
      <c r="I309" s="221" t="s">
        <v>1193</v>
      </c>
    </row>
    <row r="310" spans="1:9" ht="54">
      <c r="A310" s="214"/>
      <c r="B310" s="218" t="s">
        <v>359</v>
      </c>
      <c r="C310" s="219"/>
      <c r="D310" s="220" t="s">
        <v>360</v>
      </c>
      <c r="E310" s="221" t="s">
        <v>319</v>
      </c>
      <c r="F310" s="224">
        <v>40149</v>
      </c>
      <c r="G310" s="222">
        <v>1598.99</v>
      </c>
      <c r="H310" s="223" t="s">
        <v>1196</v>
      </c>
      <c r="I310" s="221" t="s">
        <v>1193</v>
      </c>
    </row>
    <row r="311" spans="1:9" ht="54">
      <c r="A311" s="214"/>
      <c r="B311" s="218" t="s">
        <v>361</v>
      </c>
      <c r="C311" s="219"/>
      <c r="D311" s="220" t="s">
        <v>360</v>
      </c>
      <c r="E311" s="221" t="s">
        <v>319</v>
      </c>
      <c r="F311" s="224">
        <v>40149</v>
      </c>
      <c r="G311" s="222">
        <v>1598.99</v>
      </c>
      <c r="H311" s="223" t="s">
        <v>1196</v>
      </c>
      <c r="I311" s="221" t="s">
        <v>1193</v>
      </c>
    </row>
    <row r="312" spans="1:9" ht="27">
      <c r="A312" s="214"/>
      <c r="B312" s="218" t="s">
        <v>362</v>
      </c>
      <c r="C312" s="219"/>
      <c r="D312" s="220" t="s">
        <v>363</v>
      </c>
      <c r="E312" s="221" t="s">
        <v>319</v>
      </c>
      <c r="F312" s="224">
        <v>40156</v>
      </c>
      <c r="G312" s="222">
        <v>3440.73</v>
      </c>
      <c r="H312" s="223" t="s">
        <v>1196</v>
      </c>
      <c r="I312" s="221" t="s">
        <v>1193</v>
      </c>
    </row>
    <row r="313" spans="1:9" ht="27">
      <c r="A313" s="214"/>
      <c r="B313" s="218" t="s">
        <v>364</v>
      </c>
      <c r="C313" s="219"/>
      <c r="D313" s="220" t="s">
        <v>365</v>
      </c>
      <c r="E313" s="221" t="s">
        <v>319</v>
      </c>
      <c r="F313" s="221" t="s">
        <v>48</v>
      </c>
      <c r="G313" s="222">
        <v>710</v>
      </c>
      <c r="H313" s="223" t="s">
        <v>1196</v>
      </c>
      <c r="I313" s="221" t="s">
        <v>1193</v>
      </c>
    </row>
    <row r="314" spans="1:9" ht="16.5">
      <c r="A314" s="214"/>
      <c r="B314" s="218" t="s">
        <v>366</v>
      </c>
      <c r="C314" s="219"/>
      <c r="D314" s="220" t="s">
        <v>367</v>
      </c>
      <c r="E314" s="221" t="s">
        <v>319</v>
      </c>
      <c r="F314" s="221" t="s">
        <v>48</v>
      </c>
      <c r="G314" s="222">
        <v>2240.01</v>
      </c>
      <c r="H314" s="223" t="s">
        <v>1196</v>
      </c>
      <c r="I314" s="221" t="s">
        <v>1193</v>
      </c>
    </row>
    <row r="315" spans="1:9" ht="27">
      <c r="A315" s="214"/>
      <c r="B315" s="225" t="s">
        <v>368</v>
      </c>
      <c r="C315" s="226"/>
      <c r="D315" s="227" t="s">
        <v>369</v>
      </c>
      <c r="E315" s="228" t="s">
        <v>319</v>
      </c>
      <c r="F315" s="245">
        <v>40156</v>
      </c>
      <c r="G315" s="229">
        <v>3440.73</v>
      </c>
      <c r="H315" s="230" t="s">
        <v>1196</v>
      </c>
      <c r="I315" s="228" t="s">
        <v>1193</v>
      </c>
    </row>
    <row r="316" spans="1:10" ht="13.5" customHeight="1">
      <c r="A316" s="214"/>
      <c r="B316" s="374" t="s">
        <v>691</v>
      </c>
      <c r="C316" s="374"/>
      <c r="D316" s="374"/>
      <c r="E316" s="374"/>
      <c r="F316" s="375"/>
      <c r="G316" s="246">
        <f>SUM(G301:G315)</f>
        <v>26325.149999999998</v>
      </c>
      <c r="H316" s="232"/>
      <c r="I316" s="218"/>
      <c r="J316" s="233">
        <f>G316</f>
        <v>26325.149999999998</v>
      </c>
    </row>
    <row r="317" spans="1:9" ht="13.5">
      <c r="A317" s="214"/>
      <c r="B317" s="218"/>
      <c r="C317" s="234"/>
      <c r="D317" s="234"/>
      <c r="E317" s="218"/>
      <c r="F317" s="247"/>
      <c r="G317" s="235"/>
      <c r="H317" s="232"/>
      <c r="I317" s="218"/>
    </row>
    <row r="318" spans="1:9" ht="12.75">
      <c r="A318" s="214"/>
      <c r="B318" s="101" t="s">
        <v>1634</v>
      </c>
      <c r="C318" s="101"/>
      <c r="D318" s="101" t="s">
        <v>6</v>
      </c>
      <c r="E318" s="101" t="s">
        <v>1670</v>
      </c>
      <c r="F318" s="101"/>
      <c r="G318" s="236" t="s">
        <v>8</v>
      </c>
      <c r="H318" s="101"/>
      <c r="I318" s="101"/>
    </row>
    <row r="319" spans="1:9" ht="12.75">
      <c r="A319" s="214"/>
      <c r="B319" s="101"/>
      <c r="C319" s="101"/>
      <c r="D319" s="101"/>
      <c r="E319" s="101"/>
      <c r="F319" s="101"/>
      <c r="G319" s="236"/>
      <c r="H319" s="101"/>
      <c r="I319" s="101"/>
    </row>
    <row r="320" spans="1:9" ht="12.75">
      <c r="A320" s="214"/>
      <c r="B320" s="101"/>
      <c r="C320" s="101"/>
      <c r="D320" s="101"/>
      <c r="E320" s="101"/>
      <c r="F320" s="101"/>
      <c r="G320" s="236"/>
      <c r="H320" s="101"/>
      <c r="I320" s="101"/>
    </row>
    <row r="321" ht="12.75">
      <c r="A321" s="214"/>
    </row>
    <row r="322" spans="1:9" ht="12.75">
      <c r="A322" s="214"/>
      <c r="B322" s="101" t="s">
        <v>1664</v>
      </c>
      <c r="C322" s="101"/>
      <c r="D322" s="101" t="s">
        <v>1399</v>
      </c>
      <c r="E322" s="373" t="s">
        <v>1776</v>
      </c>
      <c r="F322" s="373"/>
      <c r="G322" s="236" t="s">
        <v>1401</v>
      </c>
      <c r="H322" s="101"/>
      <c r="I322" s="101"/>
    </row>
    <row r="323" spans="1:9" ht="15.75">
      <c r="A323" s="214"/>
      <c r="B323" s="207" t="s">
        <v>45</v>
      </c>
      <c r="C323" s="207"/>
      <c r="G323" s="208"/>
      <c r="H323" s="209"/>
      <c r="I323" s="210"/>
    </row>
    <row r="324" spans="1:9" ht="15.75">
      <c r="A324" s="214"/>
      <c r="B324" s="207" t="s">
        <v>10</v>
      </c>
      <c r="C324" s="207"/>
      <c r="I324" s="206" t="s">
        <v>1884</v>
      </c>
    </row>
    <row r="325" spans="1:3" ht="15.75">
      <c r="A325" s="214"/>
      <c r="B325" s="207" t="s">
        <v>1883</v>
      </c>
      <c r="C325" s="207"/>
    </row>
    <row r="326" spans="1:9" ht="15.75">
      <c r="A326" s="214"/>
      <c r="B326" s="207" t="s">
        <v>20</v>
      </c>
      <c r="C326" s="207"/>
      <c r="D326" s="212"/>
      <c r="E326" s="212"/>
      <c r="F326" s="212"/>
      <c r="G326" s="213"/>
      <c r="H326" s="212"/>
      <c r="I326" s="212"/>
    </row>
    <row r="327" ht="12.75">
      <c r="A327" s="214"/>
    </row>
    <row r="328" spans="1:9" ht="25.5">
      <c r="A328" s="193" t="s">
        <v>1782</v>
      </c>
      <c r="B328" s="189" t="s">
        <v>19</v>
      </c>
      <c r="C328" s="9" t="s">
        <v>9</v>
      </c>
      <c r="D328" s="9" t="s">
        <v>12</v>
      </c>
      <c r="E328" s="9" t="s">
        <v>22</v>
      </c>
      <c r="F328" s="9" t="s">
        <v>13</v>
      </c>
      <c r="G328" s="136" t="s">
        <v>3</v>
      </c>
      <c r="H328" s="9" t="s">
        <v>4</v>
      </c>
      <c r="I328" s="9" t="s">
        <v>11</v>
      </c>
    </row>
    <row r="329" spans="1:9" ht="12.75">
      <c r="A329" s="214"/>
      <c r="B329" s="215"/>
      <c r="C329" s="216"/>
      <c r="D329" s="216"/>
      <c r="E329" s="216"/>
      <c r="F329" s="216"/>
      <c r="G329" s="217"/>
      <c r="H329" s="216"/>
      <c r="I329" s="216"/>
    </row>
    <row r="330" spans="1:9" ht="27">
      <c r="A330" s="214"/>
      <c r="B330" s="218" t="s">
        <v>370</v>
      </c>
      <c r="C330" s="219"/>
      <c r="D330" s="220" t="s">
        <v>371</v>
      </c>
      <c r="E330" s="221" t="s">
        <v>319</v>
      </c>
      <c r="F330" s="224">
        <v>40149</v>
      </c>
      <c r="G330" s="222">
        <v>3495</v>
      </c>
      <c r="H330" s="223" t="s">
        <v>1196</v>
      </c>
      <c r="I330" s="221" t="s">
        <v>1193</v>
      </c>
    </row>
    <row r="331" spans="1:9" ht="16.5">
      <c r="A331" s="214"/>
      <c r="B331" s="218" t="s">
        <v>372</v>
      </c>
      <c r="C331" s="219"/>
      <c r="D331" s="220" t="s">
        <v>373</v>
      </c>
      <c r="E331" s="221" t="s">
        <v>319</v>
      </c>
      <c r="F331" s="224">
        <v>40269</v>
      </c>
      <c r="G331" s="222">
        <v>360</v>
      </c>
      <c r="H331" s="223" t="s">
        <v>1196</v>
      </c>
      <c r="I331" s="221" t="s">
        <v>1193</v>
      </c>
    </row>
    <row r="332" spans="1:9" ht="16.5">
      <c r="A332" s="214"/>
      <c r="B332" s="218" t="s">
        <v>374</v>
      </c>
      <c r="C332" s="219"/>
      <c r="D332" s="220" t="s">
        <v>375</v>
      </c>
      <c r="E332" s="221" t="s">
        <v>319</v>
      </c>
      <c r="F332" s="224">
        <v>40350</v>
      </c>
      <c r="G332" s="222">
        <v>5998</v>
      </c>
      <c r="H332" s="223" t="s">
        <v>1196</v>
      </c>
      <c r="I332" s="221" t="s">
        <v>1193</v>
      </c>
    </row>
    <row r="333" spans="1:9" ht="16.5">
      <c r="A333" s="214"/>
      <c r="B333" s="218" t="s">
        <v>376</v>
      </c>
      <c r="C333" s="219"/>
      <c r="D333" s="220" t="s">
        <v>377</v>
      </c>
      <c r="E333" s="221" t="s">
        <v>319</v>
      </c>
      <c r="F333" s="224">
        <v>39902</v>
      </c>
      <c r="G333" s="222">
        <v>710.02</v>
      </c>
      <c r="H333" s="223" t="s">
        <v>1196</v>
      </c>
      <c r="I333" s="221" t="s">
        <v>1193</v>
      </c>
    </row>
    <row r="334" spans="1:9" ht="25.5">
      <c r="A334" s="214"/>
      <c r="B334" s="218" t="s">
        <v>378</v>
      </c>
      <c r="C334" s="219"/>
      <c r="D334" s="220" t="s">
        <v>379</v>
      </c>
      <c r="E334" s="221" t="s">
        <v>380</v>
      </c>
      <c r="F334" s="224">
        <v>40070</v>
      </c>
      <c r="G334" s="222">
        <v>2097.66</v>
      </c>
      <c r="H334" s="223" t="s">
        <v>1196</v>
      </c>
      <c r="I334" s="221" t="s">
        <v>1193</v>
      </c>
    </row>
    <row r="335" spans="1:9" ht="25.5">
      <c r="A335" s="214"/>
      <c r="B335" s="218" t="s">
        <v>381</v>
      </c>
      <c r="C335" s="219"/>
      <c r="D335" s="220" t="s">
        <v>382</v>
      </c>
      <c r="E335" s="221" t="s">
        <v>319</v>
      </c>
      <c r="F335" s="224">
        <v>40155</v>
      </c>
      <c r="G335" s="222">
        <v>11499</v>
      </c>
      <c r="H335" s="223" t="s">
        <v>1196</v>
      </c>
      <c r="I335" s="221" t="s">
        <v>1193</v>
      </c>
    </row>
    <row r="336" spans="1:9" ht="16.5">
      <c r="A336" s="214"/>
      <c r="B336" s="218" t="s">
        <v>383</v>
      </c>
      <c r="C336" s="219"/>
      <c r="D336" s="220" t="s">
        <v>384</v>
      </c>
      <c r="E336" s="221" t="s">
        <v>319</v>
      </c>
      <c r="F336" s="221" t="s">
        <v>48</v>
      </c>
      <c r="G336" s="222">
        <v>1000</v>
      </c>
      <c r="H336" s="223" t="s">
        <v>1196</v>
      </c>
      <c r="I336" s="221" t="s">
        <v>1193</v>
      </c>
    </row>
    <row r="337" spans="1:9" ht="16.5">
      <c r="A337" s="214"/>
      <c r="B337" s="218" t="s">
        <v>385</v>
      </c>
      <c r="C337" s="219"/>
      <c r="D337" s="220" t="s">
        <v>386</v>
      </c>
      <c r="E337" s="221" t="s">
        <v>319</v>
      </c>
      <c r="F337" s="224">
        <v>40585</v>
      </c>
      <c r="G337" s="222">
        <v>2300</v>
      </c>
      <c r="H337" s="223" t="s">
        <v>1196</v>
      </c>
      <c r="I337" s="221" t="s">
        <v>1193</v>
      </c>
    </row>
    <row r="338" spans="1:9" ht="16.5">
      <c r="A338" s="214"/>
      <c r="B338" s="218" t="s">
        <v>385</v>
      </c>
      <c r="C338" s="219"/>
      <c r="D338" s="220" t="s">
        <v>387</v>
      </c>
      <c r="E338" s="221" t="s">
        <v>319</v>
      </c>
      <c r="F338" s="224">
        <v>40627</v>
      </c>
      <c r="G338" s="222">
        <v>2394.99</v>
      </c>
      <c r="H338" s="223" t="s">
        <v>1196</v>
      </c>
      <c r="I338" s="221" t="s">
        <v>1193</v>
      </c>
    </row>
    <row r="339" spans="1:9" ht="16.5">
      <c r="A339" s="214"/>
      <c r="B339" s="218" t="s">
        <v>385</v>
      </c>
      <c r="C339" s="219"/>
      <c r="D339" s="220" t="s">
        <v>388</v>
      </c>
      <c r="E339" s="221" t="s">
        <v>319</v>
      </c>
      <c r="F339" s="224">
        <v>40585</v>
      </c>
      <c r="G339" s="222">
        <v>6900</v>
      </c>
      <c r="H339" s="223" t="s">
        <v>1196</v>
      </c>
      <c r="I339" s="221" t="s">
        <v>1193</v>
      </c>
    </row>
    <row r="340" spans="1:9" ht="16.5">
      <c r="A340" s="214"/>
      <c r="B340" s="218" t="s">
        <v>385</v>
      </c>
      <c r="C340" s="219"/>
      <c r="D340" s="220" t="s">
        <v>388</v>
      </c>
      <c r="E340" s="221" t="s">
        <v>319</v>
      </c>
      <c r="F340" s="224">
        <v>40606</v>
      </c>
      <c r="G340" s="222">
        <v>2394.99</v>
      </c>
      <c r="H340" s="223" t="s">
        <v>1196</v>
      </c>
      <c r="I340" s="221" t="s">
        <v>1193</v>
      </c>
    </row>
    <row r="341" spans="1:9" ht="25.5">
      <c r="A341" s="214"/>
      <c r="B341" s="218" t="s">
        <v>389</v>
      </c>
      <c r="C341" s="219"/>
      <c r="D341" s="220" t="s">
        <v>390</v>
      </c>
      <c r="E341" s="221" t="s">
        <v>319</v>
      </c>
      <c r="F341" s="224">
        <v>40661</v>
      </c>
      <c r="G341" s="222">
        <v>4176</v>
      </c>
      <c r="H341" s="223" t="s">
        <v>1196</v>
      </c>
      <c r="I341" s="221" t="s">
        <v>1193</v>
      </c>
    </row>
    <row r="342" spans="1:9" ht="16.5">
      <c r="A342" s="214"/>
      <c r="B342" s="218" t="s">
        <v>391</v>
      </c>
      <c r="C342" s="219"/>
      <c r="D342" s="220" t="s">
        <v>392</v>
      </c>
      <c r="E342" s="221" t="s">
        <v>319</v>
      </c>
      <c r="F342" s="224">
        <v>40672</v>
      </c>
      <c r="G342" s="222">
        <v>2439.99</v>
      </c>
      <c r="H342" s="223" t="s">
        <v>1196</v>
      </c>
      <c r="I342" s="221" t="s">
        <v>1193</v>
      </c>
    </row>
    <row r="343" spans="1:9" ht="16.5">
      <c r="A343" s="214"/>
      <c r="B343" s="218" t="s">
        <v>393</v>
      </c>
      <c r="C343" s="219"/>
      <c r="D343" s="220" t="s">
        <v>394</v>
      </c>
      <c r="E343" s="221" t="s">
        <v>319</v>
      </c>
      <c r="F343" s="221" t="s">
        <v>48</v>
      </c>
      <c r="G343" s="222">
        <v>9880</v>
      </c>
      <c r="H343" s="223" t="s">
        <v>1196</v>
      </c>
      <c r="I343" s="221" t="s">
        <v>1193</v>
      </c>
    </row>
    <row r="344" spans="1:9" ht="54">
      <c r="A344" s="214"/>
      <c r="B344" s="218" t="s">
        <v>395</v>
      </c>
      <c r="C344" s="219"/>
      <c r="D344" s="220" t="s">
        <v>396</v>
      </c>
      <c r="E344" s="221" t="s">
        <v>319</v>
      </c>
      <c r="F344" s="224">
        <v>39533</v>
      </c>
      <c r="G344" s="222">
        <v>11230.49</v>
      </c>
      <c r="H344" s="223" t="s">
        <v>1196</v>
      </c>
      <c r="I344" s="221" t="s">
        <v>1193</v>
      </c>
    </row>
    <row r="345" spans="1:9" ht="27">
      <c r="A345" s="214"/>
      <c r="B345" s="218"/>
      <c r="C345" s="219"/>
      <c r="D345" s="220" t="s">
        <v>397</v>
      </c>
      <c r="E345" s="221" t="s">
        <v>319</v>
      </c>
      <c r="F345" s="224">
        <v>41061</v>
      </c>
      <c r="G345" s="222">
        <v>1668.24</v>
      </c>
      <c r="H345" s="223" t="s">
        <v>1196</v>
      </c>
      <c r="I345" s="221" t="s">
        <v>1193</v>
      </c>
    </row>
    <row r="346" spans="1:9" ht="16.5">
      <c r="A346" s="214"/>
      <c r="B346" s="218"/>
      <c r="C346" s="219"/>
      <c r="D346" s="220" t="s">
        <v>398</v>
      </c>
      <c r="E346" s="221" t="s">
        <v>319</v>
      </c>
      <c r="F346" s="224">
        <v>41061</v>
      </c>
      <c r="G346" s="222">
        <v>1980</v>
      </c>
      <c r="H346" s="223" t="s">
        <v>1196</v>
      </c>
      <c r="I346" s="221" t="s">
        <v>1193</v>
      </c>
    </row>
    <row r="347" spans="1:9" ht="27">
      <c r="A347" s="214"/>
      <c r="B347" s="225" t="s">
        <v>399</v>
      </c>
      <c r="C347" s="226"/>
      <c r="D347" s="227" t="s">
        <v>400</v>
      </c>
      <c r="E347" s="228" t="s">
        <v>401</v>
      </c>
      <c r="F347" s="228" t="s">
        <v>402</v>
      </c>
      <c r="G347" s="229">
        <v>500</v>
      </c>
      <c r="H347" s="230" t="s">
        <v>1196</v>
      </c>
      <c r="I347" s="228" t="s">
        <v>1193</v>
      </c>
    </row>
    <row r="348" spans="1:10" ht="13.5" customHeight="1">
      <c r="A348" s="214"/>
      <c r="B348" s="375" t="s">
        <v>691</v>
      </c>
      <c r="C348" s="376"/>
      <c r="D348" s="376"/>
      <c r="E348" s="376"/>
      <c r="F348" s="376"/>
      <c r="G348" s="231">
        <f>SUM(G330:G347)</f>
        <v>71024.38</v>
      </c>
      <c r="H348" s="232"/>
      <c r="I348" s="218"/>
      <c r="J348" s="233">
        <f>G348</f>
        <v>71024.38</v>
      </c>
    </row>
    <row r="349" spans="1:9" ht="13.5">
      <c r="A349" s="214"/>
      <c r="B349" s="218"/>
      <c r="C349" s="234"/>
      <c r="D349" s="234"/>
      <c r="E349" s="218"/>
      <c r="F349" s="218"/>
      <c r="G349" s="235"/>
      <c r="H349" s="235"/>
      <c r="I349" s="218"/>
    </row>
    <row r="350" spans="1:9" ht="12.75">
      <c r="A350" s="214"/>
      <c r="B350" s="237" t="s">
        <v>1428</v>
      </c>
      <c r="C350" s="237"/>
      <c r="D350" s="101" t="s">
        <v>6</v>
      </c>
      <c r="E350" s="101" t="s">
        <v>1670</v>
      </c>
      <c r="F350" s="101"/>
      <c r="G350" s="236" t="s">
        <v>1651</v>
      </c>
      <c r="H350" s="101"/>
      <c r="I350" s="237"/>
    </row>
    <row r="351" ht="12.75">
      <c r="A351" s="214"/>
    </row>
    <row r="352" spans="1:9" ht="12.75">
      <c r="A352" s="214"/>
      <c r="B352" s="237"/>
      <c r="C352" s="237"/>
      <c r="D352" s="101"/>
      <c r="E352" s="101"/>
      <c r="F352" s="101"/>
      <c r="G352" s="236"/>
      <c r="H352" s="101"/>
      <c r="I352" s="237"/>
    </row>
    <row r="353" ht="12.75">
      <c r="A353" s="214"/>
    </row>
    <row r="354" spans="1:9" ht="12.75">
      <c r="A354" s="214"/>
      <c r="B354" s="101" t="s">
        <v>1664</v>
      </c>
      <c r="C354" s="237"/>
      <c r="D354" s="237" t="s">
        <v>1399</v>
      </c>
      <c r="E354" s="373" t="s">
        <v>1776</v>
      </c>
      <c r="F354" s="373"/>
      <c r="G354" s="238" t="s">
        <v>1652</v>
      </c>
      <c r="H354" s="237"/>
      <c r="I354" s="237"/>
    </row>
    <row r="355" spans="1:9" ht="15.75">
      <c r="A355" s="214"/>
      <c r="B355" s="207" t="s">
        <v>45</v>
      </c>
      <c r="C355" s="207"/>
      <c r="G355" s="208"/>
      <c r="H355" s="209"/>
      <c r="I355" s="210"/>
    </row>
    <row r="356" spans="1:9" ht="15.75">
      <c r="A356" s="214"/>
      <c r="B356" s="207" t="s">
        <v>10</v>
      </c>
      <c r="C356" s="207"/>
      <c r="I356" s="206" t="s">
        <v>1884</v>
      </c>
    </row>
    <row r="357" spans="1:3" ht="15.75">
      <c r="A357" s="214"/>
      <c r="B357" s="207" t="s">
        <v>1883</v>
      </c>
      <c r="C357" s="207"/>
    </row>
    <row r="358" spans="1:9" ht="15.75">
      <c r="A358" s="214"/>
      <c r="B358" s="207" t="s">
        <v>20</v>
      </c>
      <c r="C358" s="207"/>
      <c r="D358" s="212"/>
      <c r="E358" s="212"/>
      <c r="F358" s="212"/>
      <c r="G358" s="213"/>
      <c r="H358" s="212"/>
      <c r="I358" s="212"/>
    </row>
    <row r="359" ht="12.75">
      <c r="A359" s="214"/>
    </row>
    <row r="360" spans="1:9" ht="25.5">
      <c r="A360" s="193" t="s">
        <v>1782</v>
      </c>
      <c r="B360" s="189" t="s">
        <v>19</v>
      </c>
      <c r="C360" s="9" t="s">
        <v>9</v>
      </c>
      <c r="D360" s="9" t="s">
        <v>12</v>
      </c>
      <c r="E360" s="9" t="s">
        <v>22</v>
      </c>
      <c r="F360" s="9" t="s">
        <v>13</v>
      </c>
      <c r="G360" s="136" t="s">
        <v>3</v>
      </c>
      <c r="H360" s="9" t="s">
        <v>4</v>
      </c>
      <c r="I360" s="9" t="s">
        <v>11</v>
      </c>
    </row>
    <row r="361" spans="1:9" ht="12.75">
      <c r="A361" s="214"/>
      <c r="B361" s="215"/>
      <c r="C361" s="216"/>
      <c r="D361" s="216"/>
      <c r="E361" s="216"/>
      <c r="F361" s="216"/>
      <c r="G361" s="217"/>
      <c r="H361" s="216"/>
      <c r="I361" s="216"/>
    </row>
    <row r="362" spans="1:9" ht="27">
      <c r="A362" s="214"/>
      <c r="B362" s="218" t="s">
        <v>403</v>
      </c>
      <c r="C362" s="219"/>
      <c r="D362" s="220" t="s">
        <v>404</v>
      </c>
      <c r="E362" s="221" t="s">
        <v>401</v>
      </c>
      <c r="F362" s="221" t="s">
        <v>48</v>
      </c>
      <c r="G362" s="222">
        <v>400</v>
      </c>
      <c r="H362" s="223" t="s">
        <v>1196</v>
      </c>
      <c r="I362" s="221" t="s">
        <v>1193</v>
      </c>
    </row>
    <row r="363" spans="1:9" ht="27">
      <c r="A363" s="214"/>
      <c r="B363" s="218" t="s">
        <v>405</v>
      </c>
      <c r="C363" s="219"/>
      <c r="D363" s="220" t="s">
        <v>406</v>
      </c>
      <c r="E363" s="221" t="s">
        <v>401</v>
      </c>
      <c r="F363" s="221" t="s">
        <v>48</v>
      </c>
      <c r="G363" s="222">
        <v>3200</v>
      </c>
      <c r="H363" s="223" t="s">
        <v>1196</v>
      </c>
      <c r="I363" s="221" t="s">
        <v>1193</v>
      </c>
    </row>
    <row r="364" spans="1:9" ht="27">
      <c r="A364" s="214"/>
      <c r="B364" s="218" t="s">
        <v>407</v>
      </c>
      <c r="C364" s="219"/>
      <c r="D364" s="220" t="s">
        <v>408</v>
      </c>
      <c r="E364" s="221" t="s">
        <v>401</v>
      </c>
      <c r="F364" s="221" t="s">
        <v>48</v>
      </c>
      <c r="G364" s="222">
        <v>1080</v>
      </c>
      <c r="H364" s="223" t="s">
        <v>1196</v>
      </c>
      <c r="I364" s="221" t="s">
        <v>1193</v>
      </c>
    </row>
    <row r="365" spans="1:9" ht="27">
      <c r="A365" s="214"/>
      <c r="B365" s="218" t="s">
        <v>409</v>
      </c>
      <c r="C365" s="219"/>
      <c r="D365" s="220" t="s">
        <v>410</v>
      </c>
      <c r="E365" s="221" t="s">
        <v>401</v>
      </c>
      <c r="F365" s="221" t="s">
        <v>48</v>
      </c>
      <c r="G365" s="222">
        <v>2786.2</v>
      </c>
      <c r="H365" s="223" t="s">
        <v>1196</v>
      </c>
      <c r="I365" s="221" t="s">
        <v>1193</v>
      </c>
    </row>
    <row r="366" spans="1:9" ht="27">
      <c r="A366" s="214"/>
      <c r="B366" s="218" t="s">
        <v>411</v>
      </c>
      <c r="C366" s="219"/>
      <c r="D366" s="220" t="s">
        <v>412</v>
      </c>
      <c r="E366" s="221" t="s">
        <v>401</v>
      </c>
      <c r="F366" s="221" t="s">
        <v>48</v>
      </c>
      <c r="G366" s="222">
        <v>100</v>
      </c>
      <c r="H366" s="223" t="s">
        <v>1196</v>
      </c>
      <c r="I366" s="221" t="s">
        <v>1193</v>
      </c>
    </row>
    <row r="367" spans="1:9" ht="27">
      <c r="A367" s="214"/>
      <c r="B367" s="218" t="s">
        <v>413</v>
      </c>
      <c r="C367" s="219"/>
      <c r="D367" s="220" t="s">
        <v>414</v>
      </c>
      <c r="E367" s="221" t="s">
        <v>401</v>
      </c>
      <c r="F367" s="221" t="s">
        <v>48</v>
      </c>
      <c r="G367" s="222">
        <v>180</v>
      </c>
      <c r="H367" s="223" t="s">
        <v>1196</v>
      </c>
      <c r="I367" s="221" t="s">
        <v>1193</v>
      </c>
    </row>
    <row r="368" spans="1:9" ht="25.5">
      <c r="A368" s="214"/>
      <c r="B368" s="218" t="s">
        <v>415</v>
      </c>
      <c r="C368" s="219"/>
      <c r="D368" s="220" t="s">
        <v>416</v>
      </c>
      <c r="E368" s="221" t="s">
        <v>401</v>
      </c>
      <c r="F368" s="221" t="s">
        <v>48</v>
      </c>
      <c r="G368" s="222">
        <v>370</v>
      </c>
      <c r="H368" s="223" t="s">
        <v>1196</v>
      </c>
      <c r="I368" s="221" t="s">
        <v>1193</v>
      </c>
    </row>
    <row r="369" spans="1:9" ht="16.5">
      <c r="A369" s="214"/>
      <c r="B369" s="218" t="s">
        <v>417</v>
      </c>
      <c r="C369" s="219"/>
      <c r="D369" s="220" t="s">
        <v>418</v>
      </c>
      <c r="E369" s="221" t="s">
        <v>401</v>
      </c>
      <c r="F369" s="221" t="s">
        <v>48</v>
      </c>
      <c r="G369" s="222">
        <v>600</v>
      </c>
      <c r="H369" s="223" t="s">
        <v>1196</v>
      </c>
      <c r="I369" s="221" t="s">
        <v>1193</v>
      </c>
    </row>
    <row r="370" spans="1:9" ht="25.5">
      <c r="A370" s="214"/>
      <c r="B370" s="218" t="s">
        <v>419</v>
      </c>
      <c r="C370" s="219"/>
      <c r="D370" s="220" t="s">
        <v>420</v>
      </c>
      <c r="E370" s="221" t="s">
        <v>401</v>
      </c>
      <c r="F370" s="221" t="s">
        <v>48</v>
      </c>
      <c r="G370" s="222">
        <v>540</v>
      </c>
      <c r="H370" s="223" t="s">
        <v>1196</v>
      </c>
      <c r="I370" s="221" t="s">
        <v>1193</v>
      </c>
    </row>
    <row r="371" spans="1:9" ht="25.5">
      <c r="A371" s="214"/>
      <c r="B371" s="218" t="s">
        <v>421</v>
      </c>
      <c r="C371" s="219"/>
      <c r="D371" s="220" t="s">
        <v>416</v>
      </c>
      <c r="E371" s="221" t="s">
        <v>401</v>
      </c>
      <c r="F371" s="221" t="s">
        <v>48</v>
      </c>
      <c r="G371" s="222">
        <v>80</v>
      </c>
      <c r="H371" s="223" t="s">
        <v>1196</v>
      </c>
      <c r="I371" s="221" t="s">
        <v>1193</v>
      </c>
    </row>
    <row r="372" spans="1:9" ht="25.5">
      <c r="A372" s="214"/>
      <c r="B372" s="218" t="s">
        <v>422</v>
      </c>
      <c r="C372" s="219"/>
      <c r="D372" s="220" t="s">
        <v>423</v>
      </c>
      <c r="E372" s="221" t="s">
        <v>401</v>
      </c>
      <c r="F372" s="221" t="s">
        <v>48</v>
      </c>
      <c r="G372" s="222">
        <v>120</v>
      </c>
      <c r="H372" s="223" t="s">
        <v>1196</v>
      </c>
      <c r="I372" s="221" t="s">
        <v>1193</v>
      </c>
    </row>
    <row r="373" spans="1:9" ht="16.5">
      <c r="A373" s="214"/>
      <c r="B373" s="218" t="s">
        <v>424</v>
      </c>
      <c r="C373" s="219"/>
      <c r="D373" s="220" t="s">
        <v>425</v>
      </c>
      <c r="E373" s="221" t="s">
        <v>401</v>
      </c>
      <c r="F373" s="224">
        <v>40606</v>
      </c>
      <c r="G373" s="222">
        <v>2300</v>
      </c>
      <c r="H373" s="223" t="s">
        <v>1196</v>
      </c>
      <c r="I373" s="221" t="s">
        <v>1193</v>
      </c>
    </row>
    <row r="374" spans="1:9" ht="25.5">
      <c r="A374" s="214"/>
      <c r="B374" s="218" t="s">
        <v>426</v>
      </c>
      <c r="C374" s="219"/>
      <c r="D374" s="220" t="s">
        <v>427</v>
      </c>
      <c r="E374" s="221" t="s">
        <v>428</v>
      </c>
      <c r="F374" s="221" t="s">
        <v>402</v>
      </c>
      <c r="G374" s="222">
        <v>960</v>
      </c>
      <c r="H374" s="223" t="s">
        <v>1196</v>
      </c>
      <c r="I374" s="221" t="s">
        <v>1193</v>
      </c>
    </row>
    <row r="375" spans="1:9" ht="25.5">
      <c r="A375" s="214"/>
      <c r="B375" s="218" t="s">
        <v>429</v>
      </c>
      <c r="C375" s="219"/>
      <c r="D375" s="220" t="s">
        <v>430</v>
      </c>
      <c r="E375" s="221" t="s">
        <v>428</v>
      </c>
      <c r="F375" s="221" t="s">
        <v>48</v>
      </c>
      <c r="G375" s="222">
        <v>950</v>
      </c>
      <c r="H375" s="223" t="s">
        <v>1196</v>
      </c>
      <c r="I375" s="221" t="s">
        <v>1193</v>
      </c>
    </row>
    <row r="376" spans="1:9" ht="25.5">
      <c r="A376" s="214"/>
      <c r="B376" s="218" t="s">
        <v>431</v>
      </c>
      <c r="C376" s="219"/>
      <c r="D376" s="220" t="s">
        <v>416</v>
      </c>
      <c r="E376" s="221" t="s">
        <v>428</v>
      </c>
      <c r="F376" s="221" t="s">
        <v>48</v>
      </c>
      <c r="G376" s="222">
        <v>80</v>
      </c>
      <c r="H376" s="223" t="s">
        <v>1196</v>
      </c>
      <c r="I376" s="221" t="s">
        <v>1193</v>
      </c>
    </row>
    <row r="377" spans="1:9" ht="27">
      <c r="A377" s="214"/>
      <c r="B377" s="225" t="s">
        <v>432</v>
      </c>
      <c r="C377" s="226"/>
      <c r="D377" s="227" t="s">
        <v>433</v>
      </c>
      <c r="E377" s="228" t="s">
        <v>428</v>
      </c>
      <c r="F377" s="228" t="s">
        <v>48</v>
      </c>
      <c r="G377" s="229">
        <v>120</v>
      </c>
      <c r="H377" s="230" t="s">
        <v>1196</v>
      </c>
      <c r="I377" s="228" t="s">
        <v>1193</v>
      </c>
    </row>
    <row r="378" spans="1:10" ht="13.5" customHeight="1">
      <c r="A378" s="214"/>
      <c r="B378" s="374" t="s">
        <v>691</v>
      </c>
      <c r="C378" s="374"/>
      <c r="D378" s="374"/>
      <c r="E378" s="374"/>
      <c r="F378" s="375"/>
      <c r="G378" s="231">
        <f>SUM(G362:G377)</f>
        <v>13866.2</v>
      </c>
      <c r="H378" s="232"/>
      <c r="I378" s="218"/>
      <c r="J378" s="233">
        <f>G378</f>
        <v>13866.2</v>
      </c>
    </row>
    <row r="379" spans="1:9" ht="12.75">
      <c r="A379" s="214"/>
      <c r="B379" s="101" t="s">
        <v>1632</v>
      </c>
      <c r="C379" s="101"/>
      <c r="D379" s="101" t="s">
        <v>6</v>
      </c>
      <c r="E379" s="101" t="s">
        <v>1670</v>
      </c>
      <c r="F379" s="101"/>
      <c r="G379" s="236" t="s">
        <v>8</v>
      </c>
      <c r="H379" s="101"/>
      <c r="I379" s="101"/>
    </row>
    <row r="380" spans="1:9" ht="12.75">
      <c r="A380" s="214"/>
      <c r="B380" s="101"/>
      <c r="C380" s="101"/>
      <c r="D380" s="101"/>
      <c r="E380" s="101"/>
      <c r="F380" s="101"/>
      <c r="G380" s="236"/>
      <c r="H380" s="101"/>
      <c r="I380" s="101"/>
    </row>
    <row r="381" spans="1:9" ht="12.75">
      <c r="A381" s="214"/>
      <c r="B381" s="101"/>
      <c r="C381" s="101"/>
      <c r="D381" s="101"/>
      <c r="E381" s="101"/>
      <c r="F381" s="101"/>
      <c r="G381" s="236"/>
      <c r="H381" s="101"/>
      <c r="I381" s="101"/>
    </row>
    <row r="382" spans="1:9" ht="12.75">
      <c r="A382" s="214"/>
      <c r="B382" s="101"/>
      <c r="C382" s="101"/>
      <c r="D382" s="101"/>
      <c r="E382" s="101"/>
      <c r="F382" s="101"/>
      <c r="G382" s="236"/>
      <c r="H382" s="101"/>
      <c r="I382" s="101"/>
    </row>
    <row r="383" spans="1:9" ht="12.75">
      <c r="A383" s="214"/>
      <c r="B383" s="101" t="s">
        <v>1664</v>
      </c>
      <c r="C383" s="101"/>
      <c r="D383" s="101" t="s">
        <v>1399</v>
      </c>
      <c r="E383" s="373" t="s">
        <v>1776</v>
      </c>
      <c r="F383" s="373"/>
      <c r="G383" s="236" t="s">
        <v>1780</v>
      </c>
      <c r="H383" s="101"/>
      <c r="I383" s="101"/>
    </row>
    <row r="384" spans="1:9" ht="15.75">
      <c r="A384" s="214"/>
      <c r="B384" s="207" t="s">
        <v>45</v>
      </c>
      <c r="C384" s="207"/>
      <c r="G384" s="208"/>
      <c r="H384" s="209"/>
      <c r="I384" s="210"/>
    </row>
    <row r="385" spans="1:9" ht="15.75">
      <c r="A385" s="214"/>
      <c r="B385" s="207" t="s">
        <v>10</v>
      </c>
      <c r="C385" s="207"/>
      <c r="I385" s="206" t="s">
        <v>1884</v>
      </c>
    </row>
    <row r="386" spans="1:3" ht="15.75">
      <c r="A386" s="214"/>
      <c r="B386" s="207" t="s">
        <v>1883</v>
      </c>
      <c r="C386" s="207"/>
    </row>
    <row r="387" spans="1:9" ht="15.75">
      <c r="A387" s="214"/>
      <c r="B387" s="207" t="s">
        <v>20</v>
      </c>
      <c r="C387" s="207"/>
      <c r="D387" s="212"/>
      <c r="E387" s="212"/>
      <c r="F387" s="212"/>
      <c r="G387" s="213"/>
      <c r="H387" s="212"/>
      <c r="I387" s="212"/>
    </row>
    <row r="388" ht="12.75">
      <c r="A388" s="214"/>
    </row>
    <row r="389" spans="1:9" ht="25.5">
      <c r="A389" s="193" t="s">
        <v>1782</v>
      </c>
      <c r="B389" s="189" t="s">
        <v>19</v>
      </c>
      <c r="C389" s="9" t="s">
        <v>9</v>
      </c>
      <c r="D389" s="9" t="s">
        <v>12</v>
      </c>
      <c r="E389" s="9" t="s">
        <v>22</v>
      </c>
      <c r="F389" s="9" t="s">
        <v>13</v>
      </c>
      <c r="G389" s="136" t="s">
        <v>3</v>
      </c>
      <c r="H389" s="9" t="s">
        <v>4</v>
      </c>
      <c r="I389" s="9" t="s">
        <v>11</v>
      </c>
    </row>
    <row r="390" spans="1:9" ht="16.5">
      <c r="A390" s="214"/>
      <c r="B390" s="218" t="s">
        <v>434</v>
      </c>
      <c r="C390" s="219"/>
      <c r="D390" s="220" t="s">
        <v>435</v>
      </c>
      <c r="E390" s="221" t="s">
        <v>436</v>
      </c>
      <c r="F390" s="221" t="s">
        <v>48</v>
      </c>
      <c r="G390" s="222">
        <v>180</v>
      </c>
      <c r="H390" s="223" t="s">
        <v>1196</v>
      </c>
      <c r="I390" s="221" t="s">
        <v>1193</v>
      </c>
    </row>
    <row r="391" spans="1:9" ht="16.5">
      <c r="A391" s="214"/>
      <c r="B391" s="218" t="s">
        <v>437</v>
      </c>
      <c r="C391" s="219"/>
      <c r="D391" s="220" t="s">
        <v>438</v>
      </c>
      <c r="E391" s="221" t="s">
        <v>436</v>
      </c>
      <c r="F391" s="221" t="s">
        <v>48</v>
      </c>
      <c r="G391" s="222">
        <v>95</v>
      </c>
      <c r="H391" s="223" t="s">
        <v>1196</v>
      </c>
      <c r="I391" s="221" t="s">
        <v>1193</v>
      </c>
    </row>
    <row r="392" spans="1:9" ht="16.5">
      <c r="A392" s="214"/>
      <c r="B392" s="218" t="s">
        <v>439</v>
      </c>
      <c r="C392" s="219"/>
      <c r="D392" s="220" t="s">
        <v>440</v>
      </c>
      <c r="E392" s="221" t="s">
        <v>436</v>
      </c>
      <c r="F392" s="221" t="s">
        <v>48</v>
      </c>
      <c r="G392" s="222">
        <v>390</v>
      </c>
      <c r="H392" s="223" t="s">
        <v>1196</v>
      </c>
      <c r="I392" s="221" t="s">
        <v>1193</v>
      </c>
    </row>
    <row r="393" spans="1:9" ht="16.5">
      <c r="A393" s="214"/>
      <c r="B393" s="218" t="s">
        <v>441</v>
      </c>
      <c r="C393" s="219"/>
      <c r="D393" s="220" t="s">
        <v>442</v>
      </c>
      <c r="E393" s="221" t="s">
        <v>436</v>
      </c>
      <c r="F393" s="221" t="s">
        <v>48</v>
      </c>
      <c r="G393" s="222">
        <v>120</v>
      </c>
      <c r="H393" s="223" t="s">
        <v>1196</v>
      </c>
      <c r="I393" s="221" t="s">
        <v>1193</v>
      </c>
    </row>
    <row r="394" spans="1:9" ht="27">
      <c r="A394" s="214"/>
      <c r="B394" s="218" t="s">
        <v>443</v>
      </c>
      <c r="C394" s="219"/>
      <c r="D394" s="220" t="s">
        <v>444</v>
      </c>
      <c r="E394" s="221" t="s">
        <v>436</v>
      </c>
      <c r="F394" s="221" t="s">
        <v>48</v>
      </c>
      <c r="G394" s="222">
        <v>1360</v>
      </c>
      <c r="H394" s="223" t="s">
        <v>1196</v>
      </c>
      <c r="I394" s="221" t="s">
        <v>1193</v>
      </c>
    </row>
    <row r="395" spans="1:9" ht="27">
      <c r="A395" s="214"/>
      <c r="B395" s="218" t="s">
        <v>445</v>
      </c>
      <c r="C395" s="219"/>
      <c r="D395" s="220" t="s">
        <v>446</v>
      </c>
      <c r="E395" s="221" t="s">
        <v>436</v>
      </c>
      <c r="F395" s="221" t="s">
        <v>48</v>
      </c>
      <c r="G395" s="222">
        <v>3720</v>
      </c>
      <c r="H395" s="223" t="s">
        <v>1196</v>
      </c>
      <c r="I395" s="221" t="s">
        <v>1193</v>
      </c>
    </row>
    <row r="396" spans="1:9" ht="25.5">
      <c r="A396" s="214"/>
      <c r="B396" s="218" t="s">
        <v>447</v>
      </c>
      <c r="C396" s="219"/>
      <c r="D396" s="220" t="s">
        <v>420</v>
      </c>
      <c r="E396" s="221" t="s">
        <v>436</v>
      </c>
      <c r="F396" s="221" t="s">
        <v>48</v>
      </c>
      <c r="G396" s="222">
        <v>1300</v>
      </c>
      <c r="H396" s="223" t="s">
        <v>1196</v>
      </c>
      <c r="I396" s="221" t="s">
        <v>1193</v>
      </c>
    </row>
    <row r="397" spans="1:9" ht="25.5">
      <c r="A397" s="214"/>
      <c r="B397" s="218" t="s">
        <v>448</v>
      </c>
      <c r="C397" s="219"/>
      <c r="D397" s="220" t="s">
        <v>449</v>
      </c>
      <c r="E397" s="221" t="s">
        <v>436</v>
      </c>
      <c r="F397" s="221" t="s">
        <v>48</v>
      </c>
      <c r="G397" s="222">
        <v>2600</v>
      </c>
      <c r="H397" s="223" t="s">
        <v>1196</v>
      </c>
      <c r="I397" s="221" t="s">
        <v>1193</v>
      </c>
    </row>
    <row r="398" spans="1:9" ht="27">
      <c r="A398" s="214"/>
      <c r="B398" s="218" t="s">
        <v>450</v>
      </c>
      <c r="C398" s="219"/>
      <c r="D398" s="220" t="s">
        <v>451</v>
      </c>
      <c r="E398" s="221" t="s">
        <v>436</v>
      </c>
      <c r="F398" s="221" t="s">
        <v>48</v>
      </c>
      <c r="G398" s="222">
        <v>1400</v>
      </c>
      <c r="H398" s="223" t="s">
        <v>1196</v>
      </c>
      <c r="I398" s="221" t="s">
        <v>1193</v>
      </c>
    </row>
    <row r="399" spans="1:9" ht="16.5">
      <c r="A399" s="214"/>
      <c r="B399" s="218" t="s">
        <v>452</v>
      </c>
      <c r="C399" s="219"/>
      <c r="D399" s="220" t="s">
        <v>453</v>
      </c>
      <c r="E399" s="221" t="s">
        <v>436</v>
      </c>
      <c r="F399" s="221" t="s">
        <v>48</v>
      </c>
      <c r="G399" s="222">
        <v>120</v>
      </c>
      <c r="H399" s="223" t="s">
        <v>1196</v>
      </c>
      <c r="I399" s="221" t="s">
        <v>1193</v>
      </c>
    </row>
    <row r="400" spans="1:9" ht="27">
      <c r="A400" s="214"/>
      <c r="B400" s="218" t="s">
        <v>454</v>
      </c>
      <c r="C400" s="219"/>
      <c r="D400" s="220" t="s">
        <v>455</v>
      </c>
      <c r="E400" s="221" t="s">
        <v>436</v>
      </c>
      <c r="F400" s="221" t="s">
        <v>48</v>
      </c>
      <c r="G400" s="222">
        <v>1270</v>
      </c>
      <c r="H400" s="223" t="s">
        <v>1196</v>
      </c>
      <c r="I400" s="221" t="s">
        <v>1193</v>
      </c>
    </row>
    <row r="401" spans="1:9" ht="27">
      <c r="A401" s="214"/>
      <c r="B401" s="218" t="s">
        <v>456</v>
      </c>
      <c r="C401" s="219"/>
      <c r="D401" s="220" t="s">
        <v>457</v>
      </c>
      <c r="E401" s="221" t="s">
        <v>458</v>
      </c>
      <c r="F401" s="221" t="s">
        <v>48</v>
      </c>
      <c r="G401" s="222">
        <v>360</v>
      </c>
      <c r="H401" s="223" t="s">
        <v>1196</v>
      </c>
      <c r="I401" s="221" t="s">
        <v>1193</v>
      </c>
    </row>
    <row r="402" spans="1:9" ht="25.5">
      <c r="A402" s="214"/>
      <c r="B402" s="218" t="s">
        <v>459</v>
      </c>
      <c r="C402" s="219"/>
      <c r="D402" s="220" t="s">
        <v>460</v>
      </c>
      <c r="E402" s="221" t="s">
        <v>458</v>
      </c>
      <c r="F402" s="221" t="s">
        <v>48</v>
      </c>
      <c r="G402" s="222">
        <v>320</v>
      </c>
      <c r="H402" s="223" t="s">
        <v>1196</v>
      </c>
      <c r="I402" s="221" t="s">
        <v>1193</v>
      </c>
    </row>
    <row r="403" spans="1:9" ht="25.5">
      <c r="A403" s="214"/>
      <c r="B403" s="218" t="s">
        <v>461</v>
      </c>
      <c r="C403" s="219"/>
      <c r="D403" s="220" t="s">
        <v>462</v>
      </c>
      <c r="E403" s="221" t="s">
        <v>458</v>
      </c>
      <c r="F403" s="221" t="s">
        <v>48</v>
      </c>
      <c r="G403" s="222">
        <v>760</v>
      </c>
      <c r="H403" s="223" t="s">
        <v>1196</v>
      </c>
      <c r="I403" s="221" t="s">
        <v>1193</v>
      </c>
    </row>
    <row r="404" spans="1:9" ht="25.5">
      <c r="A404" s="214"/>
      <c r="B404" s="218" t="s">
        <v>463</v>
      </c>
      <c r="C404" s="219"/>
      <c r="D404" s="220" t="s">
        <v>449</v>
      </c>
      <c r="E404" s="221" t="s">
        <v>458</v>
      </c>
      <c r="F404" s="221" t="s">
        <v>48</v>
      </c>
      <c r="G404" s="222">
        <v>560</v>
      </c>
      <c r="H404" s="223" t="s">
        <v>1196</v>
      </c>
      <c r="I404" s="221" t="s">
        <v>1193</v>
      </c>
    </row>
    <row r="405" spans="1:9" ht="16.5">
      <c r="A405" s="214"/>
      <c r="B405" s="218" t="s">
        <v>464</v>
      </c>
      <c r="C405" s="219"/>
      <c r="D405" s="220" t="s">
        <v>427</v>
      </c>
      <c r="E405" s="221" t="s">
        <v>465</v>
      </c>
      <c r="F405" s="221" t="s">
        <v>402</v>
      </c>
      <c r="G405" s="222">
        <v>640</v>
      </c>
      <c r="H405" s="223" t="s">
        <v>1196</v>
      </c>
      <c r="I405" s="221" t="s">
        <v>1193</v>
      </c>
    </row>
    <row r="406" spans="1:9" ht="25.5">
      <c r="A406" s="214"/>
      <c r="B406" s="218" t="s">
        <v>466</v>
      </c>
      <c r="C406" s="219"/>
      <c r="D406" s="220" t="s">
        <v>430</v>
      </c>
      <c r="E406" s="221" t="s">
        <v>458</v>
      </c>
      <c r="F406" s="221" t="s">
        <v>48</v>
      </c>
      <c r="G406" s="222">
        <v>950</v>
      </c>
      <c r="H406" s="223" t="s">
        <v>1196</v>
      </c>
      <c r="I406" s="221" t="s">
        <v>1193</v>
      </c>
    </row>
    <row r="407" spans="1:9" ht="16.5">
      <c r="A407" s="214"/>
      <c r="B407" s="218" t="s">
        <v>467</v>
      </c>
      <c r="C407" s="219"/>
      <c r="D407" s="220" t="s">
        <v>468</v>
      </c>
      <c r="E407" s="221" t="s">
        <v>469</v>
      </c>
      <c r="F407" s="221" t="s">
        <v>48</v>
      </c>
      <c r="G407" s="222">
        <v>3654</v>
      </c>
      <c r="H407" s="223" t="s">
        <v>1196</v>
      </c>
      <c r="I407" s="221" t="s">
        <v>1193</v>
      </c>
    </row>
    <row r="408" spans="1:9" ht="16.5">
      <c r="A408" s="214"/>
      <c r="B408" s="218" t="s">
        <v>470</v>
      </c>
      <c r="C408" s="219"/>
      <c r="D408" s="220" t="s">
        <v>471</v>
      </c>
      <c r="E408" s="221" t="s">
        <v>469</v>
      </c>
      <c r="F408" s="221" t="s">
        <v>48</v>
      </c>
      <c r="G408" s="222">
        <v>240</v>
      </c>
      <c r="H408" s="223" t="s">
        <v>1196</v>
      </c>
      <c r="I408" s="221" t="s">
        <v>1193</v>
      </c>
    </row>
    <row r="409" spans="1:9" ht="16.5">
      <c r="A409" s="214"/>
      <c r="B409" s="225" t="s">
        <v>472</v>
      </c>
      <c r="C409" s="226"/>
      <c r="D409" s="227" t="s">
        <v>473</v>
      </c>
      <c r="E409" s="228" t="s">
        <v>469</v>
      </c>
      <c r="F409" s="228" t="s">
        <v>48</v>
      </c>
      <c r="G409" s="229">
        <v>650</v>
      </c>
      <c r="H409" s="230" t="s">
        <v>1196</v>
      </c>
      <c r="I409" s="228" t="s">
        <v>1193</v>
      </c>
    </row>
    <row r="410" spans="1:10" ht="13.5" customHeight="1">
      <c r="A410" s="214"/>
      <c r="B410" s="374" t="s">
        <v>691</v>
      </c>
      <c r="C410" s="374"/>
      <c r="D410" s="374"/>
      <c r="E410" s="374"/>
      <c r="F410" s="375"/>
      <c r="G410" s="231">
        <f>SUM(G390:G409)</f>
        <v>20689</v>
      </c>
      <c r="H410" s="232"/>
      <c r="I410" s="218"/>
      <c r="J410" s="233">
        <f>G410</f>
        <v>20689</v>
      </c>
    </row>
    <row r="411" spans="1:9" ht="12.75">
      <c r="A411" s="214"/>
      <c r="B411" s="237" t="s">
        <v>1428</v>
      </c>
      <c r="C411" s="237"/>
      <c r="D411" s="101" t="s">
        <v>6</v>
      </c>
      <c r="E411" s="101" t="s">
        <v>1670</v>
      </c>
      <c r="F411" s="101"/>
      <c r="G411" s="236" t="s">
        <v>1653</v>
      </c>
      <c r="H411" s="101"/>
      <c r="I411" s="101"/>
    </row>
    <row r="412" spans="1:9" s="249" customFormat="1" ht="13.5">
      <c r="A412" s="214"/>
      <c r="B412" s="218"/>
      <c r="C412" s="234"/>
      <c r="D412" s="234"/>
      <c r="E412" s="218"/>
      <c r="F412" s="218"/>
      <c r="G412" s="235"/>
      <c r="H412" s="235"/>
      <c r="I412" s="218"/>
    </row>
    <row r="413" spans="1:7" s="249" customFormat="1" ht="12.75">
      <c r="A413" s="214"/>
      <c r="G413" s="250"/>
    </row>
    <row r="414" spans="1:9" s="249" customFormat="1" ht="12.75">
      <c r="A414" s="214"/>
      <c r="B414" s="237"/>
      <c r="C414" s="237"/>
      <c r="D414" s="237"/>
      <c r="E414" s="237"/>
      <c r="F414" s="237"/>
      <c r="G414" s="238"/>
      <c r="H414" s="237"/>
      <c r="I414" s="237"/>
    </row>
    <row r="415" spans="1:9" s="249" customFormat="1" ht="12.75">
      <c r="A415" s="214"/>
      <c r="B415" s="101" t="s">
        <v>1664</v>
      </c>
      <c r="C415" s="237"/>
      <c r="D415" s="237" t="s">
        <v>1399</v>
      </c>
      <c r="E415" s="373" t="s">
        <v>1776</v>
      </c>
      <c r="F415" s="373"/>
      <c r="G415" s="238" t="s">
        <v>1508</v>
      </c>
      <c r="H415" s="237"/>
      <c r="I415" s="237"/>
    </row>
    <row r="416" spans="1:9" s="249" customFormat="1" ht="15.75">
      <c r="A416" s="214"/>
      <c r="B416" s="207" t="s">
        <v>45</v>
      </c>
      <c r="C416" s="207"/>
      <c r="D416" s="206"/>
      <c r="E416" s="206"/>
      <c r="F416" s="206"/>
      <c r="G416" s="208"/>
      <c r="H416" s="209"/>
      <c r="I416" s="210"/>
    </row>
    <row r="417" spans="1:9" s="249" customFormat="1" ht="15.75">
      <c r="A417" s="214"/>
      <c r="B417" s="207" t="s">
        <v>10</v>
      </c>
      <c r="C417" s="207"/>
      <c r="D417" s="206"/>
      <c r="E417" s="206"/>
      <c r="F417" s="206"/>
      <c r="G417" s="211"/>
      <c r="H417" s="206"/>
      <c r="I417" s="206" t="s">
        <v>1884</v>
      </c>
    </row>
    <row r="418" spans="1:9" s="249" customFormat="1" ht="15.75">
      <c r="A418" s="214"/>
      <c r="B418" s="207" t="s">
        <v>1883</v>
      </c>
      <c r="C418" s="207"/>
      <c r="D418" s="206"/>
      <c r="E418" s="206"/>
      <c r="F418" s="206"/>
      <c r="G418" s="211"/>
      <c r="H418" s="206"/>
      <c r="I418" s="206"/>
    </row>
    <row r="419" spans="1:9" s="249" customFormat="1" ht="15.75">
      <c r="A419" s="214"/>
      <c r="B419" s="207" t="s">
        <v>20</v>
      </c>
      <c r="C419" s="207"/>
      <c r="D419" s="212"/>
      <c r="E419" s="212"/>
      <c r="F419" s="212"/>
      <c r="G419" s="213"/>
      <c r="H419" s="212"/>
      <c r="I419" s="212"/>
    </row>
    <row r="420" spans="1:9" s="249" customFormat="1" ht="12.75">
      <c r="A420" s="214"/>
      <c r="B420" s="206"/>
      <c r="C420" s="206"/>
      <c r="D420" s="206"/>
      <c r="E420" s="206"/>
      <c r="F420" s="206"/>
      <c r="G420" s="211"/>
      <c r="H420" s="206"/>
      <c r="I420" s="206"/>
    </row>
    <row r="421" spans="1:9" s="249" customFormat="1" ht="25.5">
      <c r="A421" s="193" t="s">
        <v>1782</v>
      </c>
      <c r="B421" s="189" t="s">
        <v>19</v>
      </c>
      <c r="C421" s="9" t="s">
        <v>9</v>
      </c>
      <c r="D421" s="9" t="s">
        <v>12</v>
      </c>
      <c r="E421" s="9" t="s">
        <v>22</v>
      </c>
      <c r="F421" s="9" t="s">
        <v>13</v>
      </c>
      <c r="G421" s="136" t="s">
        <v>3</v>
      </c>
      <c r="H421" s="9" t="s">
        <v>4</v>
      </c>
      <c r="I421" s="9" t="s">
        <v>11</v>
      </c>
    </row>
    <row r="422" spans="1:9" ht="16.5">
      <c r="A422" s="214"/>
      <c r="B422" s="218" t="s">
        <v>474</v>
      </c>
      <c r="C422" s="219"/>
      <c r="D422" s="220" t="s">
        <v>475</v>
      </c>
      <c r="E422" s="221" t="s">
        <v>469</v>
      </c>
      <c r="F422" s="221" t="s">
        <v>48</v>
      </c>
      <c r="G422" s="222">
        <v>540</v>
      </c>
      <c r="H422" s="223" t="s">
        <v>1196</v>
      </c>
      <c r="I422" s="221" t="s">
        <v>1193</v>
      </c>
    </row>
    <row r="423" spans="1:9" ht="16.5">
      <c r="A423" s="214"/>
      <c r="B423" s="218" t="s">
        <v>476</v>
      </c>
      <c r="C423" s="219"/>
      <c r="D423" s="220" t="s">
        <v>477</v>
      </c>
      <c r="E423" s="221" t="s">
        <v>469</v>
      </c>
      <c r="F423" s="221" t="s">
        <v>48</v>
      </c>
      <c r="G423" s="222">
        <v>654</v>
      </c>
      <c r="H423" s="223" t="s">
        <v>1196</v>
      </c>
      <c r="I423" s="221" t="s">
        <v>1193</v>
      </c>
    </row>
    <row r="424" spans="1:9" ht="16.5">
      <c r="A424" s="214"/>
      <c r="B424" s="218" t="s">
        <v>478</v>
      </c>
      <c r="C424" s="219"/>
      <c r="D424" s="220" t="s">
        <v>479</v>
      </c>
      <c r="E424" s="221" t="s">
        <v>469</v>
      </c>
      <c r="F424" s="221" t="s">
        <v>48</v>
      </c>
      <c r="G424" s="222">
        <v>187</v>
      </c>
      <c r="H424" s="223" t="s">
        <v>1196</v>
      </c>
      <c r="I424" s="221" t="s">
        <v>1193</v>
      </c>
    </row>
    <row r="425" spans="1:9" ht="16.5">
      <c r="A425" s="214"/>
      <c r="B425" s="218" t="s">
        <v>480</v>
      </c>
      <c r="C425" s="219"/>
      <c r="D425" s="220" t="s">
        <v>481</v>
      </c>
      <c r="E425" s="221" t="s">
        <v>469</v>
      </c>
      <c r="F425" s="221" t="s">
        <v>48</v>
      </c>
      <c r="G425" s="222">
        <v>2656</v>
      </c>
      <c r="H425" s="223" t="s">
        <v>1196</v>
      </c>
      <c r="I425" s="221" t="s">
        <v>1193</v>
      </c>
    </row>
    <row r="426" spans="1:9" ht="16.5">
      <c r="A426" s="214"/>
      <c r="B426" s="218" t="s">
        <v>482</v>
      </c>
      <c r="C426" s="219"/>
      <c r="D426" s="220" t="s">
        <v>483</v>
      </c>
      <c r="E426" s="221" t="s">
        <v>469</v>
      </c>
      <c r="F426" s="221" t="s">
        <v>48</v>
      </c>
      <c r="G426" s="222">
        <v>3700</v>
      </c>
      <c r="H426" s="223" t="s">
        <v>1196</v>
      </c>
      <c r="I426" s="221" t="s">
        <v>1193</v>
      </c>
    </row>
    <row r="427" spans="1:9" ht="16.5">
      <c r="A427" s="214"/>
      <c r="B427" s="218" t="s">
        <v>484</v>
      </c>
      <c r="C427" s="219"/>
      <c r="D427" s="220" t="s">
        <v>485</v>
      </c>
      <c r="E427" s="221" t="s">
        <v>469</v>
      </c>
      <c r="F427" s="221" t="s">
        <v>48</v>
      </c>
      <c r="G427" s="222">
        <v>1678</v>
      </c>
      <c r="H427" s="223" t="s">
        <v>1196</v>
      </c>
      <c r="I427" s="221" t="s">
        <v>1193</v>
      </c>
    </row>
    <row r="428" spans="1:9" ht="27">
      <c r="A428" s="214"/>
      <c r="B428" s="218" t="s">
        <v>486</v>
      </c>
      <c r="C428" s="219"/>
      <c r="D428" s="220" t="s">
        <v>487</v>
      </c>
      <c r="E428" s="221" t="s">
        <v>469</v>
      </c>
      <c r="F428" s="221" t="s">
        <v>48</v>
      </c>
      <c r="G428" s="222">
        <v>320</v>
      </c>
      <c r="H428" s="223" t="s">
        <v>1196</v>
      </c>
      <c r="I428" s="221" t="s">
        <v>1193</v>
      </c>
    </row>
    <row r="429" spans="1:9" ht="16.5">
      <c r="A429" s="214"/>
      <c r="B429" s="218" t="s">
        <v>488</v>
      </c>
      <c r="C429" s="219"/>
      <c r="D429" s="220" t="s">
        <v>489</v>
      </c>
      <c r="E429" s="221" t="s">
        <v>469</v>
      </c>
      <c r="F429" s="221" t="s">
        <v>48</v>
      </c>
      <c r="G429" s="222">
        <v>325</v>
      </c>
      <c r="H429" s="223" t="s">
        <v>1196</v>
      </c>
      <c r="I429" s="221" t="s">
        <v>1193</v>
      </c>
    </row>
    <row r="430" spans="1:9" ht="16.5">
      <c r="A430" s="214"/>
      <c r="B430" s="218" t="s">
        <v>490</v>
      </c>
      <c r="C430" s="219"/>
      <c r="D430" s="220" t="s">
        <v>468</v>
      </c>
      <c r="E430" s="221" t="s">
        <v>469</v>
      </c>
      <c r="F430" s="221" t="s">
        <v>48</v>
      </c>
      <c r="G430" s="222">
        <v>2654</v>
      </c>
      <c r="H430" s="223" t="s">
        <v>1196</v>
      </c>
      <c r="I430" s="221" t="s">
        <v>1193</v>
      </c>
    </row>
    <row r="431" spans="1:9" ht="16.5">
      <c r="A431" s="214"/>
      <c r="B431" s="218" t="s">
        <v>491</v>
      </c>
      <c r="C431" s="219"/>
      <c r="D431" s="220" t="s">
        <v>479</v>
      </c>
      <c r="E431" s="221" t="s">
        <v>469</v>
      </c>
      <c r="F431" s="221" t="s">
        <v>48</v>
      </c>
      <c r="G431" s="222">
        <v>200</v>
      </c>
      <c r="H431" s="223" t="s">
        <v>1196</v>
      </c>
      <c r="I431" s="221" t="s">
        <v>1193</v>
      </c>
    </row>
    <row r="432" spans="1:9" ht="27">
      <c r="A432" s="214"/>
      <c r="B432" s="218" t="s">
        <v>492</v>
      </c>
      <c r="C432" s="219"/>
      <c r="D432" s="220" t="s">
        <v>493</v>
      </c>
      <c r="E432" s="221" t="s">
        <v>469</v>
      </c>
      <c r="F432" s="221" t="s">
        <v>48</v>
      </c>
      <c r="G432" s="222">
        <v>250</v>
      </c>
      <c r="H432" s="223" t="s">
        <v>1196</v>
      </c>
      <c r="I432" s="221" t="s">
        <v>1193</v>
      </c>
    </row>
    <row r="433" spans="1:9" ht="40.5">
      <c r="A433" s="214"/>
      <c r="B433" s="218" t="s">
        <v>494</v>
      </c>
      <c r="C433" s="219"/>
      <c r="D433" s="220" t="s">
        <v>495</v>
      </c>
      <c r="E433" s="221" t="s">
        <v>469</v>
      </c>
      <c r="F433" s="221" t="s">
        <v>48</v>
      </c>
      <c r="G433" s="222">
        <v>2750</v>
      </c>
      <c r="H433" s="223" t="s">
        <v>1196</v>
      </c>
      <c r="I433" s="221" t="s">
        <v>1193</v>
      </c>
    </row>
    <row r="434" spans="1:9" ht="16.5">
      <c r="A434" s="214"/>
      <c r="B434" s="218" t="s">
        <v>496</v>
      </c>
      <c r="C434" s="219"/>
      <c r="D434" s="220" t="s">
        <v>471</v>
      </c>
      <c r="E434" s="221" t="s">
        <v>469</v>
      </c>
      <c r="F434" s="221" t="s">
        <v>48</v>
      </c>
      <c r="G434" s="222">
        <v>540</v>
      </c>
      <c r="H434" s="223" t="s">
        <v>1196</v>
      </c>
      <c r="I434" s="221" t="s">
        <v>1193</v>
      </c>
    </row>
    <row r="435" spans="1:9" ht="27">
      <c r="A435" s="214"/>
      <c r="B435" s="218" t="s">
        <v>497</v>
      </c>
      <c r="C435" s="219"/>
      <c r="D435" s="220" t="s">
        <v>498</v>
      </c>
      <c r="E435" s="221" t="s">
        <v>469</v>
      </c>
      <c r="F435" s="221">
        <v>40025</v>
      </c>
      <c r="G435" s="222">
        <v>2300</v>
      </c>
      <c r="H435" s="223" t="s">
        <v>1196</v>
      </c>
      <c r="I435" s="221" t="s">
        <v>1193</v>
      </c>
    </row>
    <row r="436" spans="1:9" ht="16.5">
      <c r="A436" s="214"/>
      <c r="B436" s="218" t="s">
        <v>499</v>
      </c>
      <c r="C436" s="219"/>
      <c r="D436" s="220" t="s">
        <v>222</v>
      </c>
      <c r="E436" s="221" t="s">
        <v>469</v>
      </c>
      <c r="F436" s="221">
        <v>40070</v>
      </c>
      <c r="G436" s="222">
        <v>799.66</v>
      </c>
      <c r="H436" s="223" t="s">
        <v>1196</v>
      </c>
      <c r="I436" s="221" t="s">
        <v>1193</v>
      </c>
    </row>
    <row r="437" spans="1:9" ht="27">
      <c r="A437" s="214"/>
      <c r="B437" s="218" t="s">
        <v>500</v>
      </c>
      <c r="C437" s="219"/>
      <c r="D437" s="220" t="s">
        <v>501</v>
      </c>
      <c r="E437" s="221" t="s">
        <v>469</v>
      </c>
      <c r="F437" s="224">
        <v>40659</v>
      </c>
      <c r="G437" s="222">
        <v>2985</v>
      </c>
      <c r="H437" s="223" t="s">
        <v>1196</v>
      </c>
      <c r="I437" s="221" t="s">
        <v>1193</v>
      </c>
    </row>
    <row r="438" spans="1:9" ht="27">
      <c r="A438" s="214"/>
      <c r="B438" s="218" t="s">
        <v>502</v>
      </c>
      <c r="C438" s="219"/>
      <c r="D438" s="220" t="s">
        <v>503</v>
      </c>
      <c r="E438" s="221" t="s">
        <v>469</v>
      </c>
      <c r="F438" s="224">
        <v>40659</v>
      </c>
      <c r="G438" s="222">
        <v>1830</v>
      </c>
      <c r="H438" s="223" t="s">
        <v>1196</v>
      </c>
      <c r="I438" s="221" t="s">
        <v>1193</v>
      </c>
    </row>
    <row r="439" spans="1:9" ht="16.5">
      <c r="A439" s="214"/>
      <c r="B439" s="218"/>
      <c r="C439" s="219"/>
      <c r="D439" s="220" t="s">
        <v>504</v>
      </c>
      <c r="E439" s="221" t="s">
        <v>469</v>
      </c>
      <c r="F439" s="224">
        <v>40940</v>
      </c>
      <c r="G439" s="222">
        <v>4988</v>
      </c>
      <c r="H439" s="223" t="s">
        <v>1196</v>
      </c>
      <c r="I439" s="221" t="s">
        <v>1193</v>
      </c>
    </row>
    <row r="440" spans="1:9" ht="27">
      <c r="A440" s="214"/>
      <c r="B440" s="218"/>
      <c r="C440" s="219"/>
      <c r="D440" s="220" t="s">
        <v>505</v>
      </c>
      <c r="E440" s="221" t="s">
        <v>469</v>
      </c>
      <c r="F440" s="224">
        <v>41061</v>
      </c>
      <c r="G440" s="222">
        <v>1379.24</v>
      </c>
      <c r="H440" s="223" t="s">
        <v>1196</v>
      </c>
      <c r="I440" s="221" t="s">
        <v>1193</v>
      </c>
    </row>
    <row r="441" spans="1:9" ht="16.5">
      <c r="A441" s="214"/>
      <c r="B441" s="218"/>
      <c r="C441" s="219"/>
      <c r="D441" s="220" t="s">
        <v>506</v>
      </c>
      <c r="E441" s="221" t="s">
        <v>469</v>
      </c>
      <c r="F441" s="224">
        <v>41061</v>
      </c>
      <c r="G441" s="222">
        <v>2296.8</v>
      </c>
      <c r="H441" s="223" t="s">
        <v>1196</v>
      </c>
      <c r="I441" s="221" t="s">
        <v>1193</v>
      </c>
    </row>
    <row r="442" spans="1:9" ht="27">
      <c r="A442" s="214"/>
      <c r="B442" s="225"/>
      <c r="C442" s="226"/>
      <c r="D442" s="227" t="s">
        <v>507</v>
      </c>
      <c r="E442" s="228" t="s">
        <v>469</v>
      </c>
      <c r="F442" s="245">
        <v>41061</v>
      </c>
      <c r="G442" s="229">
        <v>15000.07</v>
      </c>
      <c r="H442" s="230" t="s">
        <v>1196</v>
      </c>
      <c r="I442" s="228" t="s">
        <v>1193</v>
      </c>
    </row>
    <row r="443" spans="1:10" ht="13.5" customHeight="1">
      <c r="A443" s="214"/>
      <c r="B443" s="374" t="s">
        <v>691</v>
      </c>
      <c r="C443" s="374"/>
      <c r="D443" s="374"/>
      <c r="E443" s="374"/>
      <c r="F443" s="375"/>
      <c r="G443" s="231">
        <f>SUM(G422:G442)</f>
        <v>48032.770000000004</v>
      </c>
      <c r="H443" s="232"/>
      <c r="I443" s="218"/>
      <c r="J443" s="233">
        <f>G443</f>
        <v>48032.770000000004</v>
      </c>
    </row>
    <row r="444" spans="1:9" ht="12.75">
      <c r="A444" s="214"/>
      <c r="B444" s="237" t="s">
        <v>1426</v>
      </c>
      <c r="C444" s="237"/>
      <c r="D444" s="101" t="s">
        <v>6</v>
      </c>
      <c r="E444" s="101" t="s">
        <v>1670</v>
      </c>
      <c r="F444" s="101"/>
      <c r="G444" s="236" t="s">
        <v>8</v>
      </c>
      <c r="H444" s="101"/>
      <c r="I444" s="237"/>
    </row>
    <row r="445" ht="12.75">
      <c r="A445" s="214"/>
    </row>
    <row r="446" ht="12.75">
      <c r="A446" s="214"/>
    </row>
    <row r="447" spans="1:9" ht="12.75">
      <c r="A447" s="214"/>
      <c r="B447" s="237"/>
      <c r="C447" s="237"/>
      <c r="D447" s="237"/>
      <c r="E447" s="237"/>
      <c r="F447" s="237"/>
      <c r="G447" s="238"/>
      <c r="H447" s="237"/>
      <c r="I447" s="237"/>
    </row>
    <row r="448" spans="1:9" ht="12.75">
      <c r="A448" s="214"/>
      <c r="B448" s="101" t="s">
        <v>1664</v>
      </c>
      <c r="C448" s="237"/>
      <c r="D448" s="237" t="s">
        <v>1399</v>
      </c>
      <c r="E448" s="373" t="s">
        <v>1776</v>
      </c>
      <c r="F448" s="373"/>
      <c r="G448" s="238" t="s">
        <v>1401</v>
      </c>
      <c r="H448" s="237"/>
      <c r="I448" s="237"/>
    </row>
    <row r="449" spans="1:9" ht="15.75">
      <c r="A449" s="214"/>
      <c r="B449" s="207" t="s">
        <v>45</v>
      </c>
      <c r="C449" s="207"/>
      <c r="G449" s="208"/>
      <c r="H449" s="209"/>
      <c r="I449" s="210"/>
    </row>
    <row r="450" spans="1:9" ht="15.75">
      <c r="A450" s="214"/>
      <c r="B450" s="207" t="s">
        <v>10</v>
      </c>
      <c r="C450" s="207"/>
      <c r="I450" s="206" t="s">
        <v>1884</v>
      </c>
    </row>
    <row r="451" spans="1:3" ht="15.75">
      <c r="A451" s="214"/>
      <c r="B451" s="207" t="s">
        <v>1883</v>
      </c>
      <c r="C451" s="207"/>
    </row>
    <row r="452" spans="1:9" ht="15.75">
      <c r="A452" s="214"/>
      <c r="B452" s="207" t="s">
        <v>20</v>
      </c>
      <c r="C452" s="207"/>
      <c r="D452" s="212"/>
      <c r="E452" s="212"/>
      <c r="F452" s="212"/>
      <c r="G452" s="213"/>
      <c r="H452" s="212"/>
      <c r="I452" s="212"/>
    </row>
    <row r="453" ht="12.75">
      <c r="A453" s="214"/>
    </row>
    <row r="454" spans="1:9" ht="25.5">
      <c r="A454" s="193" t="s">
        <v>1782</v>
      </c>
      <c r="B454" s="189" t="s">
        <v>19</v>
      </c>
      <c r="C454" s="9" t="s">
        <v>9</v>
      </c>
      <c r="D454" s="9" t="s">
        <v>12</v>
      </c>
      <c r="E454" s="9" t="s">
        <v>22</v>
      </c>
      <c r="F454" s="9" t="s">
        <v>13</v>
      </c>
      <c r="G454" s="136" t="s">
        <v>3</v>
      </c>
      <c r="H454" s="9" t="s">
        <v>4</v>
      </c>
      <c r="I454" s="9" t="s">
        <v>11</v>
      </c>
    </row>
    <row r="455" spans="1:9" ht="12.75">
      <c r="A455" s="214"/>
      <c r="B455" s="215"/>
      <c r="C455" s="216"/>
      <c r="D455" s="216"/>
      <c r="E455" s="216"/>
      <c r="F455" s="216"/>
      <c r="G455" s="217"/>
      <c r="H455" s="216"/>
      <c r="I455" s="216"/>
    </row>
    <row r="456" spans="1:9" ht="27">
      <c r="A456" s="214"/>
      <c r="B456" s="218" t="s">
        <v>508</v>
      </c>
      <c r="C456" s="219"/>
      <c r="D456" s="220" t="s">
        <v>509</v>
      </c>
      <c r="E456" s="221" t="s">
        <v>510</v>
      </c>
      <c r="F456" s="224">
        <v>39844</v>
      </c>
      <c r="G456" s="222">
        <v>1990.09</v>
      </c>
      <c r="H456" s="223" t="s">
        <v>1196</v>
      </c>
      <c r="I456" s="221" t="s">
        <v>1193</v>
      </c>
    </row>
    <row r="457" spans="1:9" ht="16.5">
      <c r="A457" s="214"/>
      <c r="B457" s="218" t="s">
        <v>511</v>
      </c>
      <c r="C457" s="219"/>
      <c r="D457" s="220" t="s">
        <v>512</v>
      </c>
      <c r="E457" s="221" t="s">
        <v>513</v>
      </c>
      <c r="F457" s="221" t="s">
        <v>48</v>
      </c>
      <c r="G457" s="222">
        <v>1500</v>
      </c>
      <c r="H457" s="223" t="s">
        <v>1196</v>
      </c>
      <c r="I457" s="221" t="s">
        <v>1193</v>
      </c>
    </row>
    <row r="458" spans="1:9" ht="16.5">
      <c r="A458" s="214"/>
      <c r="B458" s="218" t="s">
        <v>514</v>
      </c>
      <c r="C458" s="219"/>
      <c r="D458" s="220" t="s">
        <v>515</v>
      </c>
      <c r="E458" s="221" t="s">
        <v>513</v>
      </c>
      <c r="F458" s="221" t="s">
        <v>48</v>
      </c>
      <c r="G458" s="222">
        <v>1800</v>
      </c>
      <c r="H458" s="223" t="s">
        <v>1196</v>
      </c>
      <c r="I458" s="221" t="s">
        <v>1193</v>
      </c>
    </row>
    <row r="459" spans="1:9" ht="16.5">
      <c r="A459" s="214"/>
      <c r="B459" s="218" t="s">
        <v>516</v>
      </c>
      <c r="C459" s="219"/>
      <c r="D459" s="220" t="s">
        <v>517</v>
      </c>
      <c r="E459" s="221" t="s">
        <v>513</v>
      </c>
      <c r="F459" s="221" t="s">
        <v>48</v>
      </c>
      <c r="G459" s="222">
        <v>3540</v>
      </c>
      <c r="H459" s="223" t="s">
        <v>1196</v>
      </c>
      <c r="I459" s="221" t="s">
        <v>1193</v>
      </c>
    </row>
    <row r="460" spans="1:9" ht="16.5">
      <c r="A460" s="214"/>
      <c r="B460" s="218" t="s">
        <v>518</v>
      </c>
      <c r="C460" s="219"/>
      <c r="D460" s="220" t="s">
        <v>519</v>
      </c>
      <c r="E460" s="221" t="s">
        <v>513</v>
      </c>
      <c r="F460" s="221" t="s">
        <v>48</v>
      </c>
      <c r="G460" s="222">
        <v>4580</v>
      </c>
      <c r="H460" s="223" t="s">
        <v>1196</v>
      </c>
      <c r="I460" s="221" t="s">
        <v>1193</v>
      </c>
    </row>
    <row r="461" spans="1:9" ht="16.5">
      <c r="A461" s="214"/>
      <c r="B461" s="218" t="s">
        <v>520</v>
      </c>
      <c r="C461" s="219"/>
      <c r="D461" s="220" t="s">
        <v>521</v>
      </c>
      <c r="E461" s="221" t="s">
        <v>513</v>
      </c>
      <c r="F461" s="221" t="s">
        <v>48</v>
      </c>
      <c r="G461" s="222">
        <v>8700</v>
      </c>
      <c r="H461" s="223" t="s">
        <v>1196</v>
      </c>
      <c r="I461" s="221" t="s">
        <v>1193</v>
      </c>
    </row>
    <row r="462" spans="1:9" ht="27">
      <c r="A462" s="214"/>
      <c r="B462" s="218" t="s">
        <v>522</v>
      </c>
      <c r="C462" s="219"/>
      <c r="D462" s="220" t="s">
        <v>523</v>
      </c>
      <c r="E462" s="221" t="s">
        <v>513</v>
      </c>
      <c r="F462" s="221" t="s">
        <v>48</v>
      </c>
      <c r="G462" s="222">
        <v>9500</v>
      </c>
      <c r="H462" s="223" t="s">
        <v>1196</v>
      </c>
      <c r="I462" s="221" t="s">
        <v>1193</v>
      </c>
    </row>
    <row r="463" spans="1:9" ht="16.5">
      <c r="A463" s="214"/>
      <c r="B463" s="218" t="s">
        <v>524</v>
      </c>
      <c r="C463" s="219"/>
      <c r="D463" s="220" t="s">
        <v>525</v>
      </c>
      <c r="E463" s="221" t="s">
        <v>513</v>
      </c>
      <c r="F463" s="221" t="s">
        <v>48</v>
      </c>
      <c r="G463" s="222">
        <v>8500</v>
      </c>
      <c r="H463" s="223" t="s">
        <v>1196</v>
      </c>
      <c r="I463" s="221" t="s">
        <v>1193</v>
      </c>
    </row>
    <row r="464" spans="1:9" ht="16.5">
      <c r="A464" s="214"/>
      <c r="B464" s="218" t="s">
        <v>526</v>
      </c>
      <c r="C464" s="219"/>
      <c r="D464" s="220" t="s">
        <v>527</v>
      </c>
      <c r="E464" s="221" t="s">
        <v>513</v>
      </c>
      <c r="F464" s="221" t="s">
        <v>48</v>
      </c>
      <c r="G464" s="222">
        <v>2500</v>
      </c>
      <c r="H464" s="223" t="s">
        <v>1196</v>
      </c>
      <c r="I464" s="221" t="s">
        <v>1193</v>
      </c>
    </row>
    <row r="465" spans="1:9" ht="16.5">
      <c r="A465" s="214"/>
      <c r="B465" s="218" t="s">
        <v>528</v>
      </c>
      <c r="C465" s="219"/>
      <c r="D465" s="220" t="s">
        <v>85</v>
      </c>
      <c r="E465" s="221" t="s">
        <v>513</v>
      </c>
      <c r="F465" s="221" t="s">
        <v>48</v>
      </c>
      <c r="G465" s="222">
        <v>2800</v>
      </c>
      <c r="H465" s="223" t="s">
        <v>1196</v>
      </c>
      <c r="I465" s="221" t="s">
        <v>1193</v>
      </c>
    </row>
    <row r="466" spans="1:9" ht="16.5">
      <c r="A466" s="214"/>
      <c r="B466" s="218" t="s">
        <v>474</v>
      </c>
      <c r="C466" s="219"/>
      <c r="D466" s="220" t="s">
        <v>529</v>
      </c>
      <c r="E466" s="221" t="s">
        <v>513</v>
      </c>
      <c r="F466" s="221" t="s">
        <v>48</v>
      </c>
      <c r="G466" s="222">
        <v>1600</v>
      </c>
      <c r="H466" s="223" t="s">
        <v>1196</v>
      </c>
      <c r="I466" s="221" t="s">
        <v>1193</v>
      </c>
    </row>
    <row r="467" spans="1:9" ht="16.5">
      <c r="A467" s="214"/>
      <c r="B467" s="218" t="s">
        <v>530</v>
      </c>
      <c r="C467" s="219"/>
      <c r="D467" s="220" t="s">
        <v>531</v>
      </c>
      <c r="E467" s="221" t="s">
        <v>513</v>
      </c>
      <c r="F467" s="221" t="s">
        <v>48</v>
      </c>
      <c r="G467" s="222">
        <v>600</v>
      </c>
      <c r="H467" s="223" t="s">
        <v>1196</v>
      </c>
      <c r="I467" s="221" t="s">
        <v>1193</v>
      </c>
    </row>
    <row r="468" spans="1:9" ht="16.5">
      <c r="A468" s="214"/>
      <c r="B468" s="218" t="s">
        <v>532</v>
      </c>
      <c r="C468" s="219"/>
      <c r="D468" s="220" t="s">
        <v>533</v>
      </c>
      <c r="E468" s="221" t="s">
        <v>513</v>
      </c>
      <c r="F468" s="221" t="s">
        <v>48</v>
      </c>
      <c r="G468" s="222">
        <v>5744.98</v>
      </c>
      <c r="H468" s="223" t="s">
        <v>1196</v>
      </c>
      <c r="I468" s="221" t="s">
        <v>1193</v>
      </c>
    </row>
    <row r="469" spans="1:9" ht="16.5">
      <c r="A469" s="214"/>
      <c r="B469" s="218" t="s">
        <v>534</v>
      </c>
      <c r="C469" s="219"/>
      <c r="D469" s="220" t="s">
        <v>535</v>
      </c>
      <c r="E469" s="221" t="s">
        <v>513</v>
      </c>
      <c r="F469" s="221" t="s">
        <v>48</v>
      </c>
      <c r="G469" s="222">
        <v>1800</v>
      </c>
      <c r="H469" s="223" t="s">
        <v>1196</v>
      </c>
      <c r="I469" s="221" t="s">
        <v>1193</v>
      </c>
    </row>
    <row r="470" spans="1:9" ht="25.5">
      <c r="A470" s="214"/>
      <c r="B470" s="218" t="s">
        <v>536</v>
      </c>
      <c r="C470" s="219"/>
      <c r="D470" s="220" t="s">
        <v>537</v>
      </c>
      <c r="E470" s="221" t="s">
        <v>538</v>
      </c>
      <c r="F470" s="221" t="s">
        <v>48</v>
      </c>
      <c r="G470" s="222">
        <v>8700</v>
      </c>
      <c r="H470" s="223" t="s">
        <v>1196</v>
      </c>
      <c r="I470" s="221" t="s">
        <v>1193</v>
      </c>
    </row>
    <row r="471" spans="1:9" ht="25.5">
      <c r="A471" s="214"/>
      <c r="B471" s="218" t="s">
        <v>539</v>
      </c>
      <c r="C471" s="219"/>
      <c r="D471" s="220" t="s">
        <v>540</v>
      </c>
      <c r="E471" s="221" t="s">
        <v>538</v>
      </c>
      <c r="F471" s="221" t="s">
        <v>48</v>
      </c>
      <c r="G471" s="222">
        <v>25000</v>
      </c>
      <c r="H471" s="223" t="s">
        <v>1196</v>
      </c>
      <c r="I471" s="221" t="s">
        <v>1193</v>
      </c>
    </row>
    <row r="472" spans="1:9" ht="25.5">
      <c r="A472" s="214"/>
      <c r="B472" s="218" t="s">
        <v>541</v>
      </c>
      <c r="C472" s="219"/>
      <c r="D472" s="220" t="s">
        <v>542</v>
      </c>
      <c r="E472" s="221" t="s">
        <v>538</v>
      </c>
      <c r="F472" s="221" t="s">
        <v>48</v>
      </c>
      <c r="G472" s="222">
        <v>45600</v>
      </c>
      <c r="H472" s="223" t="s">
        <v>1196</v>
      </c>
      <c r="I472" s="221" t="s">
        <v>1193</v>
      </c>
    </row>
    <row r="473" spans="1:9" ht="25.5">
      <c r="A473" s="214"/>
      <c r="B473" s="218" t="s">
        <v>543</v>
      </c>
      <c r="C473" s="219"/>
      <c r="D473" s="220" t="s">
        <v>544</v>
      </c>
      <c r="E473" s="221" t="s">
        <v>538</v>
      </c>
      <c r="F473" s="221" t="s">
        <v>48</v>
      </c>
      <c r="G473" s="222">
        <v>36000</v>
      </c>
      <c r="H473" s="223" t="s">
        <v>1196</v>
      </c>
      <c r="I473" s="221" t="s">
        <v>1193</v>
      </c>
    </row>
    <row r="474" spans="1:9" ht="25.5">
      <c r="A474" s="214"/>
      <c r="B474" s="218" t="s">
        <v>545</v>
      </c>
      <c r="C474" s="219"/>
      <c r="D474" s="220" t="s">
        <v>546</v>
      </c>
      <c r="E474" s="221" t="s">
        <v>538</v>
      </c>
      <c r="F474" s="221" t="s">
        <v>48</v>
      </c>
      <c r="G474" s="222">
        <v>9800</v>
      </c>
      <c r="H474" s="223" t="s">
        <v>1196</v>
      </c>
      <c r="I474" s="221" t="s">
        <v>1193</v>
      </c>
    </row>
    <row r="475" spans="1:9" ht="25.5">
      <c r="A475" s="214"/>
      <c r="B475" s="225" t="s">
        <v>547</v>
      </c>
      <c r="C475" s="226"/>
      <c r="D475" s="227" t="s">
        <v>548</v>
      </c>
      <c r="E475" s="228" t="s">
        <v>538</v>
      </c>
      <c r="F475" s="228" t="s">
        <v>48</v>
      </c>
      <c r="G475" s="229">
        <v>25000</v>
      </c>
      <c r="H475" s="230" t="s">
        <v>1196</v>
      </c>
      <c r="I475" s="228" t="s">
        <v>1193</v>
      </c>
    </row>
    <row r="476" spans="1:10" ht="13.5" customHeight="1">
      <c r="A476" s="214"/>
      <c r="B476" s="375" t="s">
        <v>691</v>
      </c>
      <c r="C476" s="376"/>
      <c r="D476" s="376"/>
      <c r="E476" s="376"/>
      <c r="F476" s="376"/>
      <c r="G476" s="231">
        <f>SUM(G456:G475)</f>
        <v>205255.07</v>
      </c>
      <c r="H476" s="232"/>
      <c r="I476" s="218"/>
      <c r="J476" s="233">
        <f>G476</f>
        <v>205255.07</v>
      </c>
    </row>
    <row r="477" spans="1:9" s="249" customFormat="1" ht="13.5">
      <c r="A477" s="214"/>
      <c r="B477" s="218"/>
      <c r="C477" s="234"/>
      <c r="D477" s="234"/>
      <c r="E477" s="218"/>
      <c r="F477" s="218"/>
      <c r="G477" s="235"/>
      <c r="H477" s="235"/>
      <c r="I477" s="218"/>
    </row>
    <row r="478" spans="1:9" s="249" customFormat="1" ht="12.75">
      <c r="A478" s="214"/>
      <c r="B478" s="101" t="s">
        <v>5</v>
      </c>
      <c r="C478" s="101"/>
      <c r="D478" s="101" t="s">
        <v>6</v>
      </c>
      <c r="E478" s="101" t="s">
        <v>1670</v>
      </c>
      <c r="F478" s="101"/>
      <c r="G478" s="236" t="s">
        <v>8</v>
      </c>
      <c r="H478" s="101"/>
      <c r="I478" s="101"/>
    </row>
    <row r="479" spans="1:9" s="249" customFormat="1" ht="12.75">
      <c r="A479" s="214"/>
      <c r="B479" s="237"/>
      <c r="C479" s="237"/>
      <c r="D479" s="237"/>
      <c r="E479" s="237"/>
      <c r="F479" s="237"/>
      <c r="G479" s="238"/>
      <c r="H479" s="237"/>
      <c r="I479" s="237"/>
    </row>
    <row r="480" spans="1:9" s="249" customFormat="1" ht="12.75">
      <c r="A480" s="214"/>
      <c r="B480" s="237"/>
      <c r="C480" s="237"/>
      <c r="D480" s="237"/>
      <c r="E480" s="237"/>
      <c r="F480" s="237"/>
      <c r="G480" s="238"/>
      <c r="H480" s="237"/>
      <c r="I480" s="237"/>
    </row>
    <row r="481" spans="1:7" s="249" customFormat="1" ht="12.75">
      <c r="A481" s="214"/>
      <c r="G481" s="250"/>
    </row>
    <row r="482" spans="1:9" s="249" customFormat="1" ht="12.75">
      <c r="A482" s="214"/>
      <c r="B482" s="101" t="s">
        <v>1664</v>
      </c>
      <c r="C482" s="237"/>
      <c r="D482" s="237" t="s">
        <v>1399</v>
      </c>
      <c r="E482" s="373" t="s">
        <v>1776</v>
      </c>
      <c r="F482" s="373"/>
      <c r="G482" s="238" t="s">
        <v>1401</v>
      </c>
      <c r="H482" s="237"/>
      <c r="I482" s="237"/>
    </row>
    <row r="483" spans="1:9" s="249" customFormat="1" ht="15.75">
      <c r="A483" s="214"/>
      <c r="B483" s="207" t="s">
        <v>45</v>
      </c>
      <c r="C483" s="207"/>
      <c r="D483" s="206"/>
      <c r="E483" s="206"/>
      <c r="F483" s="206"/>
      <c r="G483" s="208"/>
      <c r="H483" s="209"/>
      <c r="I483" s="210"/>
    </row>
    <row r="484" spans="1:9" s="249" customFormat="1" ht="15.75">
      <c r="A484" s="214"/>
      <c r="B484" s="207" t="s">
        <v>10</v>
      </c>
      <c r="C484" s="207"/>
      <c r="D484" s="206"/>
      <c r="E484" s="206"/>
      <c r="F484" s="206"/>
      <c r="G484" s="211"/>
      <c r="H484" s="206"/>
      <c r="I484" s="206" t="s">
        <v>1884</v>
      </c>
    </row>
    <row r="485" spans="1:9" s="249" customFormat="1" ht="15.75">
      <c r="A485" s="214"/>
      <c r="B485" s="207" t="s">
        <v>1883</v>
      </c>
      <c r="C485" s="207"/>
      <c r="D485" s="206"/>
      <c r="E485" s="206"/>
      <c r="F485" s="206"/>
      <c r="G485" s="211"/>
      <c r="H485" s="206"/>
      <c r="I485" s="206"/>
    </row>
    <row r="486" spans="1:9" s="249" customFormat="1" ht="15.75">
      <c r="A486" s="214"/>
      <c r="B486" s="207" t="s">
        <v>20</v>
      </c>
      <c r="C486" s="207"/>
      <c r="D486" s="212"/>
      <c r="E486" s="212"/>
      <c r="F486" s="212"/>
      <c r="G486" s="213"/>
      <c r="H486" s="212"/>
      <c r="I486" s="212"/>
    </row>
    <row r="487" spans="1:9" s="249" customFormat="1" ht="12.75">
      <c r="A487" s="214"/>
      <c r="B487" s="206"/>
      <c r="C487" s="206"/>
      <c r="D487" s="206"/>
      <c r="E487" s="206"/>
      <c r="F487" s="206"/>
      <c r="G487" s="211"/>
      <c r="H487" s="206"/>
      <c r="I487" s="206"/>
    </row>
    <row r="488" spans="1:9" s="249" customFormat="1" ht="25.5">
      <c r="A488" s="193" t="s">
        <v>1782</v>
      </c>
      <c r="B488" s="189" t="s">
        <v>19</v>
      </c>
      <c r="C488" s="9" t="s">
        <v>9</v>
      </c>
      <c r="D488" s="9" t="s">
        <v>12</v>
      </c>
      <c r="E488" s="9" t="s">
        <v>22</v>
      </c>
      <c r="F488" s="9" t="s">
        <v>13</v>
      </c>
      <c r="G488" s="136" t="s">
        <v>3</v>
      </c>
      <c r="H488" s="9" t="s">
        <v>4</v>
      </c>
      <c r="I488" s="9" t="s">
        <v>11</v>
      </c>
    </row>
    <row r="489" spans="1:9" s="249" customFormat="1" ht="12.75">
      <c r="A489" s="214"/>
      <c r="B489" s="215"/>
      <c r="C489" s="216"/>
      <c r="D489" s="216"/>
      <c r="E489" s="216"/>
      <c r="F489" s="216"/>
      <c r="G489" s="217"/>
      <c r="H489" s="216"/>
      <c r="I489" s="216"/>
    </row>
    <row r="490" spans="1:9" ht="25.5">
      <c r="A490" s="214"/>
      <c r="B490" s="218" t="s">
        <v>520</v>
      </c>
      <c r="C490" s="219"/>
      <c r="D490" s="220" t="s">
        <v>549</v>
      </c>
      <c r="E490" s="221" t="s">
        <v>538</v>
      </c>
      <c r="F490" s="221" t="s">
        <v>48</v>
      </c>
      <c r="G490" s="222">
        <v>9800</v>
      </c>
      <c r="H490" s="223" t="s">
        <v>1196</v>
      </c>
      <c r="I490" s="221" t="s">
        <v>1193</v>
      </c>
    </row>
    <row r="491" spans="1:9" ht="25.5">
      <c r="A491" s="214"/>
      <c r="B491" s="218" t="s">
        <v>550</v>
      </c>
      <c r="C491" s="219"/>
      <c r="D491" s="220" t="s">
        <v>551</v>
      </c>
      <c r="E491" s="221" t="s">
        <v>538</v>
      </c>
      <c r="F491" s="221" t="s">
        <v>48</v>
      </c>
      <c r="G491" s="222">
        <v>25000</v>
      </c>
      <c r="H491" s="223" t="s">
        <v>1196</v>
      </c>
      <c r="I491" s="221" t="s">
        <v>1193</v>
      </c>
    </row>
    <row r="492" spans="1:9" ht="25.5">
      <c r="A492" s="214"/>
      <c r="B492" s="218" t="s">
        <v>534</v>
      </c>
      <c r="C492" s="219"/>
      <c r="D492" s="220" t="s">
        <v>552</v>
      </c>
      <c r="E492" s="221" t="s">
        <v>538</v>
      </c>
      <c r="F492" s="221" t="s">
        <v>48</v>
      </c>
      <c r="G492" s="222">
        <v>9800</v>
      </c>
      <c r="H492" s="223" t="s">
        <v>1196</v>
      </c>
      <c r="I492" s="221" t="s">
        <v>1193</v>
      </c>
    </row>
    <row r="493" spans="1:9" ht="27">
      <c r="A493" s="214"/>
      <c r="B493" s="218" t="s">
        <v>522</v>
      </c>
      <c r="C493" s="219"/>
      <c r="D493" s="220" t="s">
        <v>523</v>
      </c>
      <c r="E493" s="221" t="s">
        <v>538</v>
      </c>
      <c r="F493" s="221" t="s">
        <v>48</v>
      </c>
      <c r="G493" s="222">
        <v>7800</v>
      </c>
      <c r="H493" s="223" t="s">
        <v>1196</v>
      </c>
      <c r="I493" s="221" t="s">
        <v>1193</v>
      </c>
    </row>
    <row r="494" spans="1:9" ht="25.5">
      <c r="A494" s="214"/>
      <c r="B494" s="218" t="s">
        <v>553</v>
      </c>
      <c r="C494" s="219"/>
      <c r="D494" s="220" t="s">
        <v>554</v>
      </c>
      <c r="E494" s="221" t="s">
        <v>538</v>
      </c>
      <c r="F494" s="221" t="s">
        <v>48</v>
      </c>
      <c r="G494" s="222">
        <v>35480</v>
      </c>
      <c r="H494" s="223" t="s">
        <v>1196</v>
      </c>
      <c r="I494" s="221" t="s">
        <v>1193</v>
      </c>
    </row>
    <row r="495" spans="1:9" ht="25.5">
      <c r="A495" s="214"/>
      <c r="B495" s="218" t="s">
        <v>516</v>
      </c>
      <c r="C495" s="219"/>
      <c r="D495" s="220" t="s">
        <v>517</v>
      </c>
      <c r="E495" s="221" t="s">
        <v>538</v>
      </c>
      <c r="F495" s="221" t="s">
        <v>48</v>
      </c>
      <c r="G495" s="222">
        <v>987</v>
      </c>
      <c r="H495" s="223" t="s">
        <v>1196</v>
      </c>
      <c r="I495" s="221" t="s">
        <v>1193</v>
      </c>
    </row>
    <row r="496" spans="1:9" ht="16.5">
      <c r="A496" s="214"/>
      <c r="B496" s="218" t="s">
        <v>555</v>
      </c>
      <c r="C496" s="219"/>
      <c r="D496" s="220" t="s">
        <v>556</v>
      </c>
      <c r="E496" s="221" t="s">
        <v>557</v>
      </c>
      <c r="F496" s="221" t="s">
        <v>48</v>
      </c>
      <c r="G496" s="222">
        <v>2800</v>
      </c>
      <c r="H496" s="223" t="s">
        <v>1196</v>
      </c>
      <c r="I496" s="221" t="s">
        <v>1193</v>
      </c>
    </row>
    <row r="497" spans="1:9" ht="16.5">
      <c r="A497" s="214"/>
      <c r="B497" s="218" t="s">
        <v>558</v>
      </c>
      <c r="C497" s="219"/>
      <c r="D497" s="220" t="s">
        <v>559</v>
      </c>
      <c r="E497" s="221" t="s">
        <v>557</v>
      </c>
      <c r="F497" s="221" t="s">
        <v>48</v>
      </c>
      <c r="G497" s="222">
        <v>3500</v>
      </c>
      <c r="H497" s="223" t="s">
        <v>1196</v>
      </c>
      <c r="I497" s="221" t="s">
        <v>1193</v>
      </c>
    </row>
    <row r="498" spans="1:9" ht="16.5">
      <c r="A498" s="214"/>
      <c r="B498" s="218" t="s">
        <v>560</v>
      </c>
      <c r="C498" s="219"/>
      <c r="D498" s="220" t="s">
        <v>551</v>
      </c>
      <c r="E498" s="221" t="s">
        <v>557</v>
      </c>
      <c r="F498" s="221" t="s">
        <v>48</v>
      </c>
      <c r="G498" s="222">
        <v>3200</v>
      </c>
      <c r="H498" s="223" t="s">
        <v>1196</v>
      </c>
      <c r="I498" s="221" t="s">
        <v>1193</v>
      </c>
    </row>
    <row r="499" spans="1:9" ht="27">
      <c r="A499" s="214"/>
      <c r="B499" s="218" t="s">
        <v>561</v>
      </c>
      <c r="C499" s="219"/>
      <c r="D499" s="220" t="s">
        <v>562</v>
      </c>
      <c r="E499" s="221" t="s">
        <v>557</v>
      </c>
      <c r="F499" s="221" t="s">
        <v>48</v>
      </c>
      <c r="G499" s="222">
        <v>4700</v>
      </c>
      <c r="H499" s="223" t="s">
        <v>1196</v>
      </c>
      <c r="I499" s="221" t="s">
        <v>1193</v>
      </c>
    </row>
    <row r="500" spans="1:9" ht="16.5">
      <c r="A500" s="214"/>
      <c r="B500" s="218" t="s">
        <v>563</v>
      </c>
      <c r="C500" s="219"/>
      <c r="D500" s="220" t="s">
        <v>564</v>
      </c>
      <c r="E500" s="221" t="s">
        <v>557</v>
      </c>
      <c r="F500" s="221" t="s">
        <v>48</v>
      </c>
      <c r="G500" s="222">
        <v>1916.66</v>
      </c>
      <c r="H500" s="223" t="s">
        <v>1196</v>
      </c>
      <c r="I500" s="221" t="s">
        <v>1193</v>
      </c>
    </row>
    <row r="501" spans="1:9" ht="16.5">
      <c r="A501" s="214"/>
      <c r="B501" s="218" t="s">
        <v>528</v>
      </c>
      <c r="C501" s="219"/>
      <c r="D501" s="220" t="s">
        <v>85</v>
      </c>
      <c r="E501" s="221" t="s">
        <v>557</v>
      </c>
      <c r="F501" s="221" t="s">
        <v>48</v>
      </c>
      <c r="G501" s="222">
        <v>3100</v>
      </c>
      <c r="H501" s="223" t="s">
        <v>1196</v>
      </c>
      <c r="I501" s="221" t="s">
        <v>1193</v>
      </c>
    </row>
    <row r="502" spans="1:9" ht="16.5">
      <c r="A502" s="214"/>
      <c r="B502" s="218"/>
      <c r="C502" s="219"/>
      <c r="D502" s="220" t="s">
        <v>565</v>
      </c>
      <c r="E502" s="221" t="s">
        <v>557</v>
      </c>
      <c r="F502" s="224">
        <v>41306</v>
      </c>
      <c r="G502" s="222">
        <v>4399.99</v>
      </c>
      <c r="H502" s="223" t="s">
        <v>1196</v>
      </c>
      <c r="I502" s="221" t="s">
        <v>1195</v>
      </c>
    </row>
    <row r="503" spans="1:9" ht="40.5">
      <c r="A503" s="214"/>
      <c r="B503" s="218" t="s">
        <v>566</v>
      </c>
      <c r="C503" s="219"/>
      <c r="D503" s="220" t="s">
        <v>567</v>
      </c>
      <c r="E503" s="221" t="s">
        <v>568</v>
      </c>
      <c r="F503" s="221"/>
      <c r="G503" s="222">
        <v>35000</v>
      </c>
      <c r="H503" s="223" t="s">
        <v>1196</v>
      </c>
      <c r="I503" s="221" t="s">
        <v>1193</v>
      </c>
    </row>
    <row r="504" spans="1:9" ht="27">
      <c r="A504" s="214"/>
      <c r="B504" s="218" t="s">
        <v>547</v>
      </c>
      <c r="C504" s="219"/>
      <c r="D504" s="220" t="s">
        <v>569</v>
      </c>
      <c r="E504" s="221" t="s">
        <v>568</v>
      </c>
      <c r="F504" s="221"/>
      <c r="G504" s="222">
        <v>14500</v>
      </c>
      <c r="H504" s="223" t="s">
        <v>1196</v>
      </c>
      <c r="I504" s="221" t="s">
        <v>1193</v>
      </c>
    </row>
    <row r="505" spans="1:9" ht="40.5">
      <c r="A505" s="214"/>
      <c r="B505" s="225" t="s">
        <v>570</v>
      </c>
      <c r="C505" s="226"/>
      <c r="D505" s="227" t="s">
        <v>571</v>
      </c>
      <c r="E505" s="228" t="s">
        <v>568</v>
      </c>
      <c r="F505" s="228"/>
      <c r="G505" s="229">
        <v>9875</v>
      </c>
      <c r="H505" s="230" t="s">
        <v>1196</v>
      </c>
      <c r="I505" s="228" t="s">
        <v>1193</v>
      </c>
    </row>
    <row r="506" spans="1:10" ht="13.5" customHeight="1">
      <c r="A506" s="214"/>
      <c r="B506" s="374" t="s">
        <v>691</v>
      </c>
      <c r="C506" s="374"/>
      <c r="D506" s="374"/>
      <c r="E506" s="374"/>
      <c r="F506" s="375"/>
      <c r="G506" s="248">
        <f>SUM(G490:G505)</f>
        <v>171858.65000000002</v>
      </c>
      <c r="H506" s="232"/>
      <c r="I506" s="218"/>
      <c r="J506" s="233">
        <f>G506</f>
        <v>171858.65000000002</v>
      </c>
    </row>
    <row r="507" spans="1:9" ht="13.5">
      <c r="A507" s="214"/>
      <c r="B507" s="218"/>
      <c r="C507" s="234"/>
      <c r="D507" s="234"/>
      <c r="E507" s="218"/>
      <c r="F507" s="218"/>
      <c r="G507" s="235"/>
      <c r="H507" s="235"/>
      <c r="I507" s="218"/>
    </row>
    <row r="508" spans="1:9" ht="12.75">
      <c r="A508" s="214"/>
      <c r="B508" s="101" t="s">
        <v>5</v>
      </c>
      <c r="C508" s="101"/>
      <c r="D508" s="101" t="s">
        <v>6</v>
      </c>
      <c r="E508" s="101" t="s">
        <v>1670</v>
      </c>
      <c r="F508" s="101"/>
      <c r="G508" s="236" t="s">
        <v>8</v>
      </c>
      <c r="H508" s="101"/>
      <c r="I508" s="101"/>
    </row>
    <row r="509" spans="1:9" ht="12.75">
      <c r="A509" s="214"/>
      <c r="B509" s="101"/>
      <c r="C509" s="101"/>
      <c r="D509" s="101"/>
      <c r="E509" s="101"/>
      <c r="F509" s="101"/>
      <c r="G509" s="236"/>
      <c r="H509" s="101"/>
      <c r="I509" s="101"/>
    </row>
    <row r="510" spans="1:9" ht="12.75">
      <c r="A510" s="214"/>
      <c r="B510" s="101"/>
      <c r="C510" s="101"/>
      <c r="D510" s="101"/>
      <c r="E510" s="101"/>
      <c r="F510" s="101"/>
      <c r="G510" s="236"/>
      <c r="H510" s="101"/>
      <c r="I510" s="101"/>
    </row>
    <row r="511" ht="12.75">
      <c r="A511" s="214"/>
    </row>
    <row r="512" spans="1:9" ht="12.75">
      <c r="A512" s="214"/>
      <c r="B512" s="101" t="s">
        <v>1664</v>
      </c>
      <c r="C512" s="101"/>
      <c r="D512" s="101" t="s">
        <v>1399</v>
      </c>
      <c r="E512" s="373" t="s">
        <v>1776</v>
      </c>
      <c r="F512" s="373"/>
      <c r="G512" s="236" t="s">
        <v>1781</v>
      </c>
      <c r="H512" s="101"/>
      <c r="I512" s="101"/>
    </row>
    <row r="513" spans="1:9" ht="15.75">
      <c r="A513" s="214"/>
      <c r="B513" s="207" t="s">
        <v>45</v>
      </c>
      <c r="C513" s="207"/>
      <c r="G513" s="208"/>
      <c r="H513" s="209"/>
      <c r="I513" s="210"/>
    </row>
    <row r="514" spans="1:9" ht="15.75">
      <c r="A514" s="214"/>
      <c r="B514" s="207" t="s">
        <v>10</v>
      </c>
      <c r="C514" s="207"/>
      <c r="I514" s="206" t="s">
        <v>1884</v>
      </c>
    </row>
    <row r="515" spans="1:3" ht="15.75">
      <c r="A515" s="214"/>
      <c r="B515" s="207" t="s">
        <v>1883</v>
      </c>
      <c r="C515" s="207"/>
    </row>
    <row r="516" spans="1:9" ht="15.75">
      <c r="A516" s="214"/>
      <c r="B516" s="207" t="s">
        <v>20</v>
      </c>
      <c r="C516" s="207"/>
      <c r="D516" s="212"/>
      <c r="E516" s="212"/>
      <c r="F516" s="212"/>
      <c r="G516" s="213"/>
      <c r="H516" s="212"/>
      <c r="I516" s="212"/>
    </row>
    <row r="517" ht="12.75">
      <c r="A517" s="214"/>
    </row>
    <row r="518" spans="1:9" ht="25.5">
      <c r="A518" s="193" t="s">
        <v>1782</v>
      </c>
      <c r="B518" s="189" t="s">
        <v>19</v>
      </c>
      <c r="C518" s="9" t="s">
        <v>9</v>
      </c>
      <c r="D518" s="9" t="s">
        <v>12</v>
      </c>
      <c r="E518" s="9" t="s">
        <v>22</v>
      </c>
      <c r="F518" s="9" t="s">
        <v>13</v>
      </c>
      <c r="G518" s="136" t="s">
        <v>3</v>
      </c>
      <c r="H518" s="9" t="s">
        <v>4</v>
      </c>
      <c r="I518" s="9" t="s">
        <v>11</v>
      </c>
    </row>
    <row r="519" spans="1:9" ht="12.75">
      <c r="A519" s="214"/>
      <c r="B519" s="215"/>
      <c r="C519" s="216"/>
      <c r="D519" s="216"/>
      <c r="E519" s="216"/>
      <c r="F519" s="216"/>
      <c r="G519" s="217"/>
      <c r="H519" s="216"/>
      <c r="I519" s="216"/>
    </row>
    <row r="520" spans="1:9" ht="27">
      <c r="A520" s="214"/>
      <c r="B520" s="218" t="s">
        <v>534</v>
      </c>
      <c r="C520" s="219"/>
      <c r="D520" s="220" t="s">
        <v>572</v>
      </c>
      <c r="E520" s="221" t="s">
        <v>568</v>
      </c>
      <c r="F520" s="221"/>
      <c r="G520" s="222">
        <v>18950</v>
      </c>
      <c r="H520" s="223" t="s">
        <v>1196</v>
      </c>
      <c r="I520" s="221" t="s">
        <v>1193</v>
      </c>
    </row>
    <row r="521" spans="1:9" ht="27">
      <c r="A521" s="214"/>
      <c r="B521" s="218" t="s">
        <v>573</v>
      </c>
      <c r="C521" s="219"/>
      <c r="D521" s="220" t="s">
        <v>574</v>
      </c>
      <c r="E521" s="221" t="s">
        <v>568</v>
      </c>
      <c r="F521" s="221"/>
      <c r="G521" s="222">
        <v>7500</v>
      </c>
      <c r="H521" s="223" t="s">
        <v>1196</v>
      </c>
      <c r="I521" s="221" t="s">
        <v>1193</v>
      </c>
    </row>
    <row r="522" spans="1:9" ht="27">
      <c r="A522" s="214"/>
      <c r="B522" s="218" t="s">
        <v>575</v>
      </c>
      <c r="C522" s="219"/>
      <c r="D522" s="220" t="s">
        <v>576</v>
      </c>
      <c r="E522" s="221" t="s">
        <v>568</v>
      </c>
      <c r="F522" s="221"/>
      <c r="G522" s="222">
        <v>6000</v>
      </c>
      <c r="H522" s="223" t="s">
        <v>1196</v>
      </c>
      <c r="I522" s="221" t="s">
        <v>1193</v>
      </c>
    </row>
    <row r="523" spans="1:9" ht="40.5">
      <c r="A523" s="214"/>
      <c r="B523" s="218" t="s">
        <v>577</v>
      </c>
      <c r="C523" s="219"/>
      <c r="D523" s="220" t="s">
        <v>578</v>
      </c>
      <c r="E523" s="221" t="s">
        <v>568</v>
      </c>
      <c r="F523" s="221"/>
      <c r="G523" s="222">
        <v>28750</v>
      </c>
      <c r="H523" s="223" t="s">
        <v>1196</v>
      </c>
      <c r="I523" s="221" t="s">
        <v>1193</v>
      </c>
    </row>
    <row r="524" spans="1:9" ht="40.5">
      <c r="A524" s="214"/>
      <c r="B524" s="218" t="s">
        <v>579</v>
      </c>
      <c r="C524" s="219"/>
      <c r="D524" s="220" t="s">
        <v>580</v>
      </c>
      <c r="E524" s="221" t="s">
        <v>568</v>
      </c>
      <c r="F524" s="221"/>
      <c r="G524" s="222">
        <v>9800</v>
      </c>
      <c r="H524" s="223" t="s">
        <v>1196</v>
      </c>
      <c r="I524" s="221" t="s">
        <v>1193</v>
      </c>
    </row>
    <row r="525" spans="1:9" ht="40.5">
      <c r="A525" s="214"/>
      <c r="B525" s="218" t="s">
        <v>581</v>
      </c>
      <c r="C525" s="219"/>
      <c r="D525" s="220" t="s">
        <v>582</v>
      </c>
      <c r="E525" s="221" t="s">
        <v>568</v>
      </c>
      <c r="F525" s="221"/>
      <c r="G525" s="222">
        <v>12000</v>
      </c>
      <c r="H525" s="223" t="s">
        <v>1196</v>
      </c>
      <c r="I525" s="221" t="s">
        <v>1193</v>
      </c>
    </row>
    <row r="526" spans="1:9" ht="40.5">
      <c r="A526" s="214"/>
      <c r="B526" s="218" t="s">
        <v>583</v>
      </c>
      <c r="C526" s="219"/>
      <c r="D526" s="220" t="s">
        <v>584</v>
      </c>
      <c r="E526" s="221" t="s">
        <v>585</v>
      </c>
      <c r="F526" s="221"/>
      <c r="G526" s="222">
        <v>5640</v>
      </c>
      <c r="H526" s="223" t="s">
        <v>1196</v>
      </c>
      <c r="I526" s="221" t="s">
        <v>1193</v>
      </c>
    </row>
    <row r="527" spans="1:9" ht="40.5">
      <c r="A527" s="214"/>
      <c r="B527" s="218" t="s">
        <v>586</v>
      </c>
      <c r="C527" s="219"/>
      <c r="D527" s="220" t="s">
        <v>587</v>
      </c>
      <c r="E527" s="221" t="s">
        <v>585</v>
      </c>
      <c r="F527" s="221"/>
      <c r="G527" s="222">
        <v>3500</v>
      </c>
      <c r="H527" s="223" t="s">
        <v>1196</v>
      </c>
      <c r="I527" s="221" t="s">
        <v>1193</v>
      </c>
    </row>
    <row r="528" spans="1:9" ht="27">
      <c r="A528" s="214"/>
      <c r="B528" s="218" t="s">
        <v>547</v>
      </c>
      <c r="C528" s="219"/>
      <c r="D528" s="220" t="s">
        <v>569</v>
      </c>
      <c r="E528" s="221" t="s">
        <v>585</v>
      </c>
      <c r="F528" s="221"/>
      <c r="G528" s="222">
        <v>25000</v>
      </c>
      <c r="H528" s="223" t="s">
        <v>1196</v>
      </c>
      <c r="I528" s="221" t="s">
        <v>1193</v>
      </c>
    </row>
    <row r="529" spans="1:9" ht="40.5">
      <c r="A529" s="214"/>
      <c r="B529" s="225" t="s">
        <v>588</v>
      </c>
      <c r="C529" s="226"/>
      <c r="D529" s="227" t="s">
        <v>582</v>
      </c>
      <c r="E529" s="228" t="s">
        <v>585</v>
      </c>
      <c r="F529" s="228"/>
      <c r="G529" s="229">
        <v>3500</v>
      </c>
      <c r="H529" s="251" t="s">
        <v>1196</v>
      </c>
      <c r="I529" s="228" t="s">
        <v>1193</v>
      </c>
    </row>
    <row r="530" spans="1:10" ht="13.5" customHeight="1">
      <c r="A530" s="214"/>
      <c r="B530" s="374" t="s">
        <v>691</v>
      </c>
      <c r="C530" s="374"/>
      <c r="D530" s="374"/>
      <c r="E530" s="374"/>
      <c r="F530" s="375"/>
      <c r="G530" s="231">
        <f>SUM(G520:G529)</f>
        <v>120640</v>
      </c>
      <c r="H530" s="252"/>
      <c r="I530" s="218"/>
      <c r="J530" s="233">
        <f>G530</f>
        <v>120640</v>
      </c>
    </row>
    <row r="531" spans="1:9" ht="13.5">
      <c r="A531" s="214"/>
      <c r="B531" s="218"/>
      <c r="C531" s="234"/>
      <c r="D531" s="234"/>
      <c r="E531" s="218"/>
      <c r="F531" s="218"/>
      <c r="G531" s="235"/>
      <c r="H531" s="235"/>
      <c r="I531" s="218"/>
    </row>
    <row r="532" spans="1:9" ht="12.75">
      <c r="A532" s="214"/>
      <c r="B532" s="237" t="s">
        <v>1632</v>
      </c>
      <c r="C532" s="237"/>
      <c r="D532" s="101" t="s">
        <v>6</v>
      </c>
      <c r="E532" s="101" t="s">
        <v>1670</v>
      </c>
      <c r="F532" s="101"/>
      <c r="G532" s="236" t="s">
        <v>8</v>
      </c>
      <c r="H532" s="101"/>
      <c r="I532" s="101"/>
    </row>
    <row r="533" spans="1:9" ht="12.75">
      <c r="A533" s="214"/>
      <c r="B533" s="237"/>
      <c r="C533" s="237"/>
      <c r="D533" s="101"/>
      <c r="E533" s="101"/>
      <c r="F533" s="101"/>
      <c r="G533" s="236"/>
      <c r="H533" s="101"/>
      <c r="I533" s="101"/>
    </row>
    <row r="534" spans="1:9" ht="12.75">
      <c r="A534" s="214"/>
      <c r="B534" s="237"/>
      <c r="C534" s="237"/>
      <c r="D534" s="237"/>
      <c r="E534" s="237"/>
      <c r="F534" s="237"/>
      <c r="G534" s="238"/>
      <c r="H534" s="237"/>
      <c r="I534" s="237"/>
    </row>
    <row r="535" ht="12.75">
      <c r="A535" s="214"/>
    </row>
    <row r="536" spans="1:9" ht="12.75">
      <c r="A536" s="214"/>
      <c r="B536" s="101" t="s">
        <v>1664</v>
      </c>
      <c r="C536" s="237"/>
      <c r="D536" s="237" t="s">
        <v>1399</v>
      </c>
      <c r="E536" s="373" t="s">
        <v>1776</v>
      </c>
      <c r="F536" s="373"/>
      <c r="G536" s="238" t="s">
        <v>1401</v>
      </c>
      <c r="H536" s="237"/>
      <c r="I536" s="237"/>
    </row>
    <row r="537" spans="1:9" ht="15.75">
      <c r="A537" s="214"/>
      <c r="B537" s="207" t="s">
        <v>45</v>
      </c>
      <c r="C537" s="207"/>
      <c r="G537" s="208"/>
      <c r="H537" s="209"/>
      <c r="I537" s="210"/>
    </row>
    <row r="538" spans="1:9" ht="15.75">
      <c r="A538" s="214"/>
      <c r="B538" s="207" t="s">
        <v>10</v>
      </c>
      <c r="C538" s="207"/>
      <c r="I538" s="206" t="s">
        <v>1884</v>
      </c>
    </row>
    <row r="539" spans="1:3" ht="15.75">
      <c r="A539" s="214"/>
      <c r="B539" s="207" t="s">
        <v>1883</v>
      </c>
      <c r="C539" s="207"/>
    </row>
    <row r="540" spans="1:9" ht="15.75">
      <c r="A540" s="214"/>
      <c r="B540" s="207" t="s">
        <v>20</v>
      </c>
      <c r="C540" s="207"/>
      <c r="D540" s="212"/>
      <c r="E540" s="212"/>
      <c r="F540" s="212"/>
      <c r="G540" s="213"/>
      <c r="H540" s="212"/>
      <c r="I540" s="212"/>
    </row>
    <row r="541" ht="12.75">
      <c r="A541" s="214"/>
    </row>
    <row r="542" spans="1:9" ht="25.5">
      <c r="A542" s="193" t="s">
        <v>1782</v>
      </c>
      <c r="B542" s="189" t="s">
        <v>19</v>
      </c>
      <c r="C542" s="9" t="s">
        <v>9</v>
      </c>
      <c r="D542" s="9" t="s">
        <v>12</v>
      </c>
      <c r="E542" s="9" t="s">
        <v>22</v>
      </c>
      <c r="F542" s="9" t="s">
        <v>13</v>
      </c>
      <c r="G542" s="136" t="s">
        <v>3</v>
      </c>
      <c r="H542" s="9" t="s">
        <v>4</v>
      </c>
      <c r="I542" s="9" t="s">
        <v>11</v>
      </c>
    </row>
    <row r="543" spans="1:9" ht="12.75">
      <c r="A543" s="214"/>
      <c r="B543" s="215"/>
      <c r="C543" s="216"/>
      <c r="D543" s="216"/>
      <c r="E543" s="216"/>
      <c r="F543" s="216"/>
      <c r="G543" s="217"/>
      <c r="H543" s="216"/>
      <c r="I543" s="216"/>
    </row>
    <row r="544" spans="1:9" ht="54">
      <c r="A544" s="214"/>
      <c r="B544" s="218" t="s">
        <v>589</v>
      </c>
      <c r="C544" s="219"/>
      <c r="D544" s="220" t="s">
        <v>590</v>
      </c>
      <c r="E544" s="221" t="s">
        <v>585</v>
      </c>
      <c r="F544" s="221"/>
      <c r="G544" s="222">
        <v>3500</v>
      </c>
      <c r="H544" s="223" t="s">
        <v>1196</v>
      </c>
      <c r="I544" s="221" t="s">
        <v>1193</v>
      </c>
    </row>
    <row r="545" spans="1:9" ht="27">
      <c r="A545" s="214"/>
      <c r="B545" s="218" t="s">
        <v>573</v>
      </c>
      <c r="C545" s="219"/>
      <c r="D545" s="220" t="s">
        <v>574</v>
      </c>
      <c r="E545" s="221" t="s">
        <v>585</v>
      </c>
      <c r="F545" s="221"/>
      <c r="G545" s="222">
        <v>7500</v>
      </c>
      <c r="H545" s="223" t="s">
        <v>1196</v>
      </c>
      <c r="I545" s="221" t="s">
        <v>1193</v>
      </c>
    </row>
    <row r="546" spans="1:9" ht="40.5">
      <c r="A546" s="214"/>
      <c r="B546" s="218" t="s">
        <v>570</v>
      </c>
      <c r="C546" s="219"/>
      <c r="D546" s="220" t="s">
        <v>571</v>
      </c>
      <c r="E546" s="221" t="s">
        <v>585</v>
      </c>
      <c r="F546" s="221"/>
      <c r="G546" s="222">
        <v>7500</v>
      </c>
      <c r="H546" s="223" t="s">
        <v>1196</v>
      </c>
      <c r="I546" s="221" t="s">
        <v>1193</v>
      </c>
    </row>
    <row r="547" spans="1:9" ht="16.5">
      <c r="A547" s="214"/>
      <c r="B547" s="218" t="s">
        <v>591</v>
      </c>
      <c r="C547" s="219"/>
      <c r="D547" s="220" t="s">
        <v>592</v>
      </c>
      <c r="E547" s="221" t="s">
        <v>585</v>
      </c>
      <c r="F547" s="221"/>
      <c r="G547" s="222">
        <v>25880</v>
      </c>
      <c r="H547" s="223" t="s">
        <v>1196</v>
      </c>
      <c r="I547" s="221" t="s">
        <v>1193</v>
      </c>
    </row>
    <row r="548" spans="1:9" ht="40.5">
      <c r="A548" s="214"/>
      <c r="B548" s="218" t="s">
        <v>522</v>
      </c>
      <c r="C548" s="219"/>
      <c r="D548" s="220" t="s">
        <v>580</v>
      </c>
      <c r="E548" s="221" t="s">
        <v>585</v>
      </c>
      <c r="F548" s="221"/>
      <c r="G548" s="222">
        <v>9800</v>
      </c>
      <c r="H548" s="223" t="s">
        <v>1196</v>
      </c>
      <c r="I548" s="221" t="s">
        <v>1193</v>
      </c>
    </row>
    <row r="549" spans="1:9" ht="27">
      <c r="A549" s="214"/>
      <c r="B549" s="218" t="s">
        <v>593</v>
      </c>
      <c r="C549" s="219"/>
      <c r="D549" s="220" t="s">
        <v>576</v>
      </c>
      <c r="E549" s="221" t="s">
        <v>585</v>
      </c>
      <c r="F549" s="221"/>
      <c r="G549" s="222">
        <v>7560</v>
      </c>
      <c r="H549" s="223" t="s">
        <v>1196</v>
      </c>
      <c r="I549" s="221" t="s">
        <v>1193</v>
      </c>
    </row>
    <row r="550" spans="1:9" ht="27">
      <c r="A550" s="214"/>
      <c r="B550" s="218" t="s">
        <v>534</v>
      </c>
      <c r="C550" s="219"/>
      <c r="D550" s="220" t="s">
        <v>572</v>
      </c>
      <c r="E550" s="221" t="s">
        <v>585</v>
      </c>
      <c r="F550" s="221"/>
      <c r="G550" s="222">
        <v>24000</v>
      </c>
      <c r="H550" s="223" t="s">
        <v>1196</v>
      </c>
      <c r="I550" s="221" t="s">
        <v>1193</v>
      </c>
    </row>
    <row r="551" spans="1:9" ht="27">
      <c r="A551" s="214"/>
      <c r="B551" s="218" t="s">
        <v>547</v>
      </c>
      <c r="C551" s="219"/>
      <c r="D551" s="220" t="s">
        <v>594</v>
      </c>
      <c r="E551" s="221" t="s">
        <v>595</v>
      </c>
      <c r="F551" s="221"/>
      <c r="G551" s="222">
        <v>24000</v>
      </c>
      <c r="H551" s="223" t="s">
        <v>1196</v>
      </c>
      <c r="I551" s="221" t="s">
        <v>1193</v>
      </c>
    </row>
    <row r="552" spans="1:9" ht="16.5">
      <c r="A552" s="214"/>
      <c r="B552" s="218" t="s">
        <v>591</v>
      </c>
      <c r="C552" s="219"/>
      <c r="D552" s="220" t="s">
        <v>596</v>
      </c>
      <c r="E552" s="221" t="s">
        <v>595</v>
      </c>
      <c r="F552" s="221"/>
      <c r="G552" s="222">
        <v>34000</v>
      </c>
      <c r="H552" s="223" t="s">
        <v>1196</v>
      </c>
      <c r="I552" s="221" t="s">
        <v>1193</v>
      </c>
    </row>
    <row r="553" spans="1:9" ht="16.5">
      <c r="A553" s="214"/>
      <c r="B553" s="218" t="s">
        <v>577</v>
      </c>
      <c r="C553" s="219"/>
      <c r="D553" s="220" t="s">
        <v>597</v>
      </c>
      <c r="E553" s="221" t="s">
        <v>595</v>
      </c>
      <c r="F553" s="221"/>
      <c r="G553" s="222">
        <v>34000</v>
      </c>
      <c r="H553" s="223" t="s">
        <v>1196</v>
      </c>
      <c r="I553" s="221" t="s">
        <v>1193</v>
      </c>
    </row>
    <row r="554" spans="1:9" ht="16.5">
      <c r="A554" s="214"/>
      <c r="B554" s="218" t="s">
        <v>598</v>
      </c>
      <c r="C554" s="219"/>
      <c r="D554" s="220" t="s">
        <v>599</v>
      </c>
      <c r="E554" s="221" t="s">
        <v>595</v>
      </c>
      <c r="F554" s="221"/>
      <c r="G554" s="222">
        <v>4500</v>
      </c>
      <c r="H554" s="223" t="s">
        <v>1196</v>
      </c>
      <c r="I554" s="221" t="s">
        <v>1193</v>
      </c>
    </row>
    <row r="555" spans="1:9" ht="27">
      <c r="A555" s="214"/>
      <c r="B555" s="218" t="s">
        <v>600</v>
      </c>
      <c r="C555" s="219"/>
      <c r="D555" s="220" t="s">
        <v>601</v>
      </c>
      <c r="E555" s="221" t="s">
        <v>595</v>
      </c>
      <c r="F555" s="221"/>
      <c r="G555" s="222">
        <v>18000</v>
      </c>
      <c r="H555" s="223" t="s">
        <v>1196</v>
      </c>
      <c r="I555" s="221" t="s">
        <v>1193</v>
      </c>
    </row>
    <row r="556" spans="1:9" ht="16.5">
      <c r="A556" s="214"/>
      <c r="B556" s="218" t="s">
        <v>522</v>
      </c>
      <c r="C556" s="219"/>
      <c r="D556" s="220" t="s">
        <v>602</v>
      </c>
      <c r="E556" s="221" t="s">
        <v>595</v>
      </c>
      <c r="F556" s="221"/>
      <c r="G556" s="222">
        <v>9800</v>
      </c>
      <c r="H556" s="223" t="s">
        <v>1196</v>
      </c>
      <c r="I556" s="221" t="s">
        <v>1193</v>
      </c>
    </row>
    <row r="557" spans="1:9" ht="16.5">
      <c r="A557" s="214"/>
      <c r="B557" s="218" t="s">
        <v>566</v>
      </c>
      <c r="C557" s="219"/>
      <c r="D557" s="220" t="s">
        <v>603</v>
      </c>
      <c r="E557" s="221" t="s">
        <v>595</v>
      </c>
      <c r="F557" s="221"/>
      <c r="G557" s="222">
        <v>7500</v>
      </c>
      <c r="H557" s="223" t="s">
        <v>1196</v>
      </c>
      <c r="I557" s="221" t="s">
        <v>1193</v>
      </c>
    </row>
    <row r="558" spans="1:9" ht="16.5">
      <c r="A558" s="214"/>
      <c r="B558" s="218" t="s">
        <v>604</v>
      </c>
      <c r="C558" s="219"/>
      <c r="D558" s="220" t="s">
        <v>605</v>
      </c>
      <c r="E558" s="221" t="s">
        <v>595</v>
      </c>
      <c r="F558" s="221"/>
      <c r="G558" s="222">
        <v>4500</v>
      </c>
      <c r="H558" s="223" t="s">
        <v>1196</v>
      </c>
      <c r="I558" s="221" t="s">
        <v>1193</v>
      </c>
    </row>
    <row r="559" spans="1:9" ht="16.5">
      <c r="A559" s="214"/>
      <c r="B559" s="225" t="s">
        <v>606</v>
      </c>
      <c r="C559" s="226"/>
      <c r="D559" s="227" t="s">
        <v>607</v>
      </c>
      <c r="E559" s="228" t="s">
        <v>595</v>
      </c>
      <c r="F559" s="228"/>
      <c r="G559" s="229">
        <v>8700</v>
      </c>
      <c r="H559" s="251" t="s">
        <v>1196</v>
      </c>
      <c r="I559" s="228" t="s">
        <v>1193</v>
      </c>
    </row>
    <row r="560" spans="1:10" ht="13.5" customHeight="1">
      <c r="A560" s="214"/>
      <c r="B560" s="374" t="s">
        <v>691</v>
      </c>
      <c r="C560" s="374"/>
      <c r="D560" s="374"/>
      <c r="E560" s="374"/>
      <c r="F560" s="375"/>
      <c r="G560" s="231">
        <f>SUM(G544:G559)</f>
        <v>230740</v>
      </c>
      <c r="H560" s="252"/>
      <c r="I560" s="218"/>
      <c r="J560" s="233">
        <f>G560</f>
        <v>230740</v>
      </c>
    </row>
    <row r="561" spans="1:9" ht="13.5">
      <c r="A561" s="214"/>
      <c r="B561" s="218"/>
      <c r="C561" s="234"/>
      <c r="D561" s="234"/>
      <c r="E561" s="218"/>
      <c r="F561" s="218"/>
      <c r="G561" s="235"/>
      <c r="H561" s="235"/>
      <c r="I561" s="218"/>
    </row>
    <row r="562" spans="1:9" ht="12.75">
      <c r="A562" s="214"/>
      <c r="B562" s="237" t="s">
        <v>1627</v>
      </c>
      <c r="C562" s="237"/>
      <c r="D562" s="101" t="s">
        <v>6</v>
      </c>
      <c r="E562" s="101" t="s">
        <v>1670</v>
      </c>
      <c r="F562" s="101"/>
      <c r="G562" s="236" t="s">
        <v>1633</v>
      </c>
      <c r="H562" s="101"/>
      <c r="I562" s="237"/>
    </row>
    <row r="563" spans="1:9" ht="12.75">
      <c r="A563" s="214"/>
      <c r="B563" s="237"/>
      <c r="C563" s="237"/>
      <c r="D563" s="101"/>
      <c r="E563" s="101"/>
      <c r="F563" s="101"/>
      <c r="G563" s="236"/>
      <c r="H563" s="101"/>
      <c r="I563" s="237"/>
    </row>
    <row r="564" spans="1:9" ht="12.75">
      <c r="A564" s="214"/>
      <c r="B564" s="237"/>
      <c r="C564" s="237"/>
      <c r="D564" s="237"/>
      <c r="E564" s="237"/>
      <c r="F564" s="237"/>
      <c r="G564" s="238"/>
      <c r="H564" s="237"/>
      <c r="I564" s="237"/>
    </row>
    <row r="565" spans="1:9" ht="12.75">
      <c r="A565" s="214"/>
      <c r="B565" s="237"/>
      <c r="C565" s="237"/>
      <c r="D565" s="237"/>
      <c r="E565" s="237"/>
      <c r="F565" s="237"/>
      <c r="G565" s="238"/>
      <c r="H565" s="237"/>
      <c r="I565" s="237"/>
    </row>
    <row r="566" spans="1:9" ht="12.75">
      <c r="A566" s="214"/>
      <c r="B566" s="101" t="s">
        <v>1664</v>
      </c>
      <c r="C566" s="237"/>
      <c r="D566" s="237" t="s">
        <v>1399</v>
      </c>
      <c r="E566" s="373" t="s">
        <v>1776</v>
      </c>
      <c r="F566" s="373"/>
      <c r="G566" s="238" t="s">
        <v>1631</v>
      </c>
      <c r="H566" s="237"/>
      <c r="I566" s="237"/>
    </row>
    <row r="567" spans="1:9" ht="15.75">
      <c r="A567" s="214"/>
      <c r="B567" s="207" t="s">
        <v>45</v>
      </c>
      <c r="C567" s="207"/>
      <c r="G567" s="208"/>
      <c r="H567" s="209"/>
      <c r="I567" s="210"/>
    </row>
    <row r="568" spans="1:9" ht="15.75">
      <c r="A568" s="214"/>
      <c r="B568" s="207" t="s">
        <v>10</v>
      </c>
      <c r="C568" s="207"/>
      <c r="I568" s="206" t="s">
        <v>1884</v>
      </c>
    </row>
    <row r="569" spans="1:3" ht="15.75">
      <c r="A569" s="214"/>
      <c r="B569" s="207" t="s">
        <v>1883</v>
      </c>
      <c r="C569" s="207"/>
    </row>
    <row r="570" spans="1:9" ht="15.75">
      <c r="A570" s="214"/>
      <c r="B570" s="207" t="s">
        <v>20</v>
      </c>
      <c r="C570" s="207"/>
      <c r="D570" s="212"/>
      <c r="E570" s="212"/>
      <c r="F570" s="212"/>
      <c r="G570" s="213"/>
      <c r="H570" s="212"/>
      <c r="I570" s="212"/>
    </row>
    <row r="571" ht="12.75">
      <c r="A571" s="214"/>
    </row>
    <row r="572" spans="1:9" ht="25.5">
      <c r="A572" s="193" t="s">
        <v>1782</v>
      </c>
      <c r="B572" s="189" t="s">
        <v>19</v>
      </c>
      <c r="C572" s="9" t="s">
        <v>9</v>
      </c>
      <c r="D572" s="9" t="s">
        <v>12</v>
      </c>
      <c r="E572" s="9" t="s">
        <v>22</v>
      </c>
      <c r="F572" s="9" t="s">
        <v>13</v>
      </c>
      <c r="G572" s="136" t="s">
        <v>3</v>
      </c>
      <c r="H572" s="9" t="s">
        <v>4</v>
      </c>
      <c r="I572" s="9" t="s">
        <v>11</v>
      </c>
    </row>
    <row r="573" spans="1:9" ht="12.75">
      <c r="A573" s="214"/>
      <c r="B573" s="215"/>
      <c r="C573" s="216"/>
      <c r="D573" s="216"/>
      <c r="E573" s="216"/>
      <c r="F573" s="216"/>
      <c r="G573" s="217"/>
      <c r="H573" s="216"/>
      <c r="I573" s="216"/>
    </row>
    <row r="574" spans="1:9" ht="16.5">
      <c r="A574" s="214"/>
      <c r="B574" s="218" t="s">
        <v>573</v>
      </c>
      <c r="C574" s="219"/>
      <c r="D574" s="220" t="s">
        <v>608</v>
      </c>
      <c r="E574" s="221" t="s">
        <v>595</v>
      </c>
      <c r="F574" s="221"/>
      <c r="G574" s="222">
        <v>3500</v>
      </c>
      <c r="H574" s="223" t="s">
        <v>1196</v>
      </c>
      <c r="I574" s="221" t="s">
        <v>1193</v>
      </c>
    </row>
    <row r="575" spans="1:9" ht="16.5">
      <c r="A575" s="214"/>
      <c r="B575" s="218" t="s">
        <v>534</v>
      </c>
      <c r="C575" s="219"/>
      <c r="D575" s="220" t="s">
        <v>609</v>
      </c>
      <c r="E575" s="221" t="s">
        <v>595</v>
      </c>
      <c r="F575" s="221"/>
      <c r="G575" s="222">
        <v>15800</v>
      </c>
      <c r="H575" s="223" t="s">
        <v>1196</v>
      </c>
      <c r="I575" s="221" t="s">
        <v>1193</v>
      </c>
    </row>
    <row r="576" spans="1:9" ht="16.5">
      <c r="A576" s="214"/>
      <c r="B576" s="218" t="s">
        <v>610</v>
      </c>
      <c r="C576" s="219"/>
      <c r="D576" s="220" t="s">
        <v>611</v>
      </c>
      <c r="E576" s="221" t="s">
        <v>612</v>
      </c>
      <c r="F576" s="221"/>
      <c r="G576" s="222">
        <v>8880</v>
      </c>
      <c r="H576" s="223" t="s">
        <v>1196</v>
      </c>
      <c r="I576" s="221" t="s">
        <v>1193</v>
      </c>
    </row>
    <row r="577" spans="1:9" ht="27">
      <c r="A577" s="214"/>
      <c r="B577" s="218" t="s">
        <v>613</v>
      </c>
      <c r="C577" s="219"/>
      <c r="D577" s="220" t="s">
        <v>614</v>
      </c>
      <c r="E577" s="221" t="s">
        <v>612</v>
      </c>
      <c r="F577" s="221"/>
      <c r="G577" s="222">
        <v>65673.25</v>
      </c>
      <c r="H577" s="223" t="s">
        <v>1196</v>
      </c>
      <c r="I577" s="221" t="s">
        <v>1193</v>
      </c>
    </row>
    <row r="578" spans="1:9" ht="27">
      <c r="A578" s="214"/>
      <c r="B578" s="218" t="s">
        <v>570</v>
      </c>
      <c r="C578" s="219"/>
      <c r="D578" s="220" t="s">
        <v>615</v>
      </c>
      <c r="E578" s="221" t="s">
        <v>612</v>
      </c>
      <c r="F578" s="221"/>
      <c r="G578" s="222">
        <v>2500</v>
      </c>
      <c r="H578" s="223" t="s">
        <v>1196</v>
      </c>
      <c r="I578" s="221" t="s">
        <v>1193</v>
      </c>
    </row>
    <row r="579" spans="1:9" ht="16.5">
      <c r="A579" s="214"/>
      <c r="B579" s="218" t="s">
        <v>616</v>
      </c>
      <c r="C579" s="219"/>
      <c r="D579" s="220" t="s">
        <v>617</v>
      </c>
      <c r="E579" s="221" t="s">
        <v>612</v>
      </c>
      <c r="F579" s="221"/>
      <c r="G579" s="222">
        <v>9900</v>
      </c>
      <c r="H579" s="223" t="s">
        <v>1196</v>
      </c>
      <c r="I579" s="221" t="s">
        <v>1193</v>
      </c>
    </row>
    <row r="580" spans="1:9" ht="27">
      <c r="A580" s="214"/>
      <c r="B580" s="218" t="s">
        <v>618</v>
      </c>
      <c r="C580" s="219"/>
      <c r="D580" s="220" t="s">
        <v>619</v>
      </c>
      <c r="E580" s="221" t="s">
        <v>612</v>
      </c>
      <c r="F580" s="221"/>
      <c r="G580" s="222">
        <v>4500</v>
      </c>
      <c r="H580" s="223" t="s">
        <v>1196</v>
      </c>
      <c r="I580" s="221" t="s">
        <v>1193</v>
      </c>
    </row>
    <row r="581" spans="1:9" ht="27">
      <c r="A581" s="214"/>
      <c r="B581" s="218" t="s">
        <v>620</v>
      </c>
      <c r="C581" s="219"/>
      <c r="D581" s="220" t="s">
        <v>621</v>
      </c>
      <c r="E581" s="221" t="s">
        <v>612</v>
      </c>
      <c r="F581" s="221"/>
      <c r="G581" s="222">
        <v>1900</v>
      </c>
      <c r="H581" s="223" t="s">
        <v>1196</v>
      </c>
      <c r="I581" s="221" t="s">
        <v>1193</v>
      </c>
    </row>
    <row r="582" spans="1:9" ht="16.5">
      <c r="A582" s="214"/>
      <c r="B582" s="218" t="s">
        <v>622</v>
      </c>
      <c r="C582" s="219"/>
      <c r="D582" s="220" t="s">
        <v>623</v>
      </c>
      <c r="E582" s="221" t="s">
        <v>612</v>
      </c>
      <c r="F582" s="221"/>
      <c r="G582" s="222">
        <v>350</v>
      </c>
      <c r="H582" s="223" t="s">
        <v>1196</v>
      </c>
      <c r="I582" s="221" t="s">
        <v>1193</v>
      </c>
    </row>
    <row r="583" spans="1:9" ht="16.5">
      <c r="A583" s="214"/>
      <c r="B583" s="218" t="s">
        <v>624</v>
      </c>
      <c r="C583" s="219"/>
      <c r="D583" s="220" t="s">
        <v>625</v>
      </c>
      <c r="E583" s="221" t="s">
        <v>612</v>
      </c>
      <c r="F583" s="221"/>
      <c r="G583" s="222">
        <v>500</v>
      </c>
      <c r="H583" s="223" t="s">
        <v>1196</v>
      </c>
      <c r="I583" s="221" t="s">
        <v>1193</v>
      </c>
    </row>
    <row r="584" spans="1:9" ht="16.5">
      <c r="A584" s="214"/>
      <c r="B584" s="218" t="s">
        <v>626</v>
      </c>
      <c r="C584" s="219"/>
      <c r="D584" s="220" t="s">
        <v>627</v>
      </c>
      <c r="E584" s="221" t="s">
        <v>612</v>
      </c>
      <c r="F584" s="221"/>
      <c r="G584" s="222">
        <v>150</v>
      </c>
      <c r="H584" s="223" t="s">
        <v>1196</v>
      </c>
      <c r="I584" s="221" t="s">
        <v>1193</v>
      </c>
    </row>
    <row r="585" spans="1:9" ht="16.5">
      <c r="A585" s="214"/>
      <c r="B585" s="218" t="s">
        <v>628</v>
      </c>
      <c r="C585" s="219"/>
      <c r="D585" s="220" t="s">
        <v>629</v>
      </c>
      <c r="E585" s="221" t="s">
        <v>612</v>
      </c>
      <c r="F585" s="221"/>
      <c r="G585" s="222">
        <v>3500</v>
      </c>
      <c r="H585" s="223" t="s">
        <v>1196</v>
      </c>
      <c r="I585" s="221" t="s">
        <v>1193</v>
      </c>
    </row>
    <row r="586" spans="1:9" ht="16.5">
      <c r="A586" s="214"/>
      <c r="B586" s="218" t="s">
        <v>630</v>
      </c>
      <c r="C586" s="219"/>
      <c r="D586" s="220" t="s">
        <v>631</v>
      </c>
      <c r="E586" s="221" t="s">
        <v>612</v>
      </c>
      <c r="F586" s="221"/>
      <c r="G586" s="222">
        <v>7500</v>
      </c>
      <c r="H586" s="223" t="s">
        <v>1196</v>
      </c>
      <c r="I586" s="221" t="s">
        <v>1193</v>
      </c>
    </row>
    <row r="587" spans="1:9" ht="16.5">
      <c r="A587" s="214"/>
      <c r="B587" s="218" t="s">
        <v>632</v>
      </c>
      <c r="C587" s="219"/>
      <c r="D587" s="220" t="s">
        <v>633</v>
      </c>
      <c r="E587" s="221" t="s">
        <v>612</v>
      </c>
      <c r="F587" s="221"/>
      <c r="G587" s="222">
        <v>3000</v>
      </c>
      <c r="H587" s="223" t="s">
        <v>1196</v>
      </c>
      <c r="I587" s="221" t="s">
        <v>1193</v>
      </c>
    </row>
    <row r="588" spans="1:9" ht="16.5">
      <c r="A588" s="214"/>
      <c r="B588" s="218" t="s">
        <v>634</v>
      </c>
      <c r="C588" s="219"/>
      <c r="D588" s="220" t="s">
        <v>635</v>
      </c>
      <c r="E588" s="221" t="s">
        <v>612</v>
      </c>
      <c r="F588" s="221"/>
      <c r="G588" s="222">
        <v>8990</v>
      </c>
      <c r="H588" s="223" t="s">
        <v>1196</v>
      </c>
      <c r="I588" s="221" t="s">
        <v>1193</v>
      </c>
    </row>
    <row r="589" spans="1:9" ht="16.5">
      <c r="A589" s="214"/>
      <c r="B589" s="218" t="s">
        <v>636</v>
      </c>
      <c r="C589" s="219"/>
      <c r="D589" s="220" t="s">
        <v>637</v>
      </c>
      <c r="E589" s="221" t="s">
        <v>612</v>
      </c>
      <c r="F589" s="221"/>
      <c r="G589" s="222">
        <v>3000</v>
      </c>
      <c r="H589" s="223" t="s">
        <v>1196</v>
      </c>
      <c r="I589" s="221" t="s">
        <v>1193</v>
      </c>
    </row>
    <row r="590" spans="1:9" ht="16.5">
      <c r="A590" s="214"/>
      <c r="B590" s="218" t="s">
        <v>526</v>
      </c>
      <c r="C590" s="219"/>
      <c r="D590" s="220" t="s">
        <v>638</v>
      </c>
      <c r="E590" s="221" t="s">
        <v>612</v>
      </c>
      <c r="F590" s="221"/>
      <c r="G590" s="222">
        <v>1500</v>
      </c>
      <c r="H590" s="223" t="s">
        <v>1196</v>
      </c>
      <c r="I590" s="221" t="s">
        <v>1193</v>
      </c>
    </row>
    <row r="591" spans="1:9" ht="16.5">
      <c r="A591" s="214"/>
      <c r="B591" s="218" t="s">
        <v>639</v>
      </c>
      <c r="C591" s="219"/>
      <c r="D591" s="220" t="s">
        <v>640</v>
      </c>
      <c r="E591" s="221" t="s">
        <v>612</v>
      </c>
      <c r="F591" s="221"/>
      <c r="G591" s="222">
        <v>3000</v>
      </c>
      <c r="H591" s="223" t="s">
        <v>1196</v>
      </c>
      <c r="I591" s="221" t="s">
        <v>1193</v>
      </c>
    </row>
    <row r="592" spans="1:9" ht="27">
      <c r="A592" s="214"/>
      <c r="B592" s="218" t="s">
        <v>641</v>
      </c>
      <c r="C592" s="219"/>
      <c r="D592" s="220" t="s">
        <v>642</v>
      </c>
      <c r="E592" s="221" t="s">
        <v>643</v>
      </c>
      <c r="F592" s="221" t="s">
        <v>48</v>
      </c>
      <c r="G592" s="222">
        <v>500</v>
      </c>
      <c r="H592" s="223" t="s">
        <v>1196</v>
      </c>
      <c r="I592" s="221" t="s">
        <v>1193</v>
      </c>
    </row>
    <row r="593" spans="1:9" ht="40.5">
      <c r="A593" s="214"/>
      <c r="B593" s="225" t="s">
        <v>644</v>
      </c>
      <c r="C593" s="226"/>
      <c r="D593" s="227" t="s">
        <v>645</v>
      </c>
      <c r="E593" s="228" t="s">
        <v>643</v>
      </c>
      <c r="F593" s="228" t="s">
        <v>48</v>
      </c>
      <c r="G593" s="229">
        <v>450</v>
      </c>
      <c r="H593" s="251" t="s">
        <v>1196</v>
      </c>
      <c r="I593" s="228" t="s">
        <v>1193</v>
      </c>
    </row>
    <row r="594" spans="1:10" ht="13.5" customHeight="1">
      <c r="A594" s="214"/>
      <c r="B594" s="374" t="s">
        <v>691</v>
      </c>
      <c r="C594" s="374"/>
      <c r="D594" s="374"/>
      <c r="E594" s="374"/>
      <c r="F594" s="375"/>
      <c r="G594" s="231">
        <f>SUM(G574:G593)</f>
        <v>145093.25</v>
      </c>
      <c r="H594" s="252"/>
      <c r="I594" s="218"/>
      <c r="J594" s="233">
        <f>G594</f>
        <v>145093.25</v>
      </c>
    </row>
    <row r="595" spans="1:9" ht="12.75">
      <c r="A595" s="214"/>
      <c r="B595" s="237" t="s">
        <v>1634</v>
      </c>
      <c r="C595" s="237"/>
      <c r="D595" s="101" t="s">
        <v>6</v>
      </c>
      <c r="E595" s="101" t="s">
        <v>1670</v>
      </c>
      <c r="F595" s="101"/>
      <c r="G595" s="236" t="s">
        <v>1626</v>
      </c>
      <c r="H595" s="101"/>
      <c r="I595" s="237"/>
    </row>
    <row r="596" spans="1:9" ht="12.75">
      <c r="A596" s="214"/>
      <c r="B596" s="237"/>
      <c r="C596" s="237"/>
      <c r="D596" s="101"/>
      <c r="E596" s="101"/>
      <c r="F596" s="101"/>
      <c r="G596" s="236"/>
      <c r="H596" s="101"/>
      <c r="I596" s="237"/>
    </row>
    <row r="597" spans="1:9" ht="12.75">
      <c r="A597" s="214"/>
      <c r="B597" s="237"/>
      <c r="C597" s="237"/>
      <c r="D597" s="237"/>
      <c r="E597" s="237"/>
      <c r="F597" s="237"/>
      <c r="G597" s="238"/>
      <c r="H597" s="237"/>
      <c r="I597" s="237"/>
    </row>
    <row r="598" spans="1:9" ht="12.75">
      <c r="A598" s="214"/>
      <c r="B598" s="237"/>
      <c r="C598" s="237"/>
      <c r="D598" s="237"/>
      <c r="E598" s="237"/>
      <c r="F598" s="237"/>
      <c r="G598" s="238"/>
      <c r="H598" s="237"/>
      <c r="I598" s="237"/>
    </row>
    <row r="599" spans="1:9" ht="12.75">
      <c r="A599" s="214"/>
      <c r="B599" s="101" t="s">
        <v>1664</v>
      </c>
      <c r="C599" s="237"/>
      <c r="D599" s="237" t="s">
        <v>1399</v>
      </c>
      <c r="E599" s="373" t="s">
        <v>1776</v>
      </c>
      <c r="F599" s="373"/>
      <c r="G599" s="238" t="s">
        <v>1636</v>
      </c>
      <c r="H599" s="237"/>
      <c r="I599" s="237"/>
    </row>
    <row r="600" spans="1:9" ht="12.75">
      <c r="A600" s="214"/>
      <c r="B600" s="237"/>
      <c r="C600" s="237"/>
      <c r="D600" s="237"/>
      <c r="E600" s="237"/>
      <c r="F600" s="237"/>
      <c r="G600" s="238"/>
      <c r="H600" s="237"/>
      <c r="I600" s="237"/>
    </row>
    <row r="601" spans="1:9" ht="13.5">
      <c r="A601" s="214"/>
      <c r="B601" s="218"/>
      <c r="C601" s="234"/>
      <c r="D601" s="234"/>
      <c r="E601" s="218"/>
      <c r="F601" s="218"/>
      <c r="G601" s="235"/>
      <c r="H601" s="235"/>
      <c r="I601" s="218"/>
    </row>
    <row r="602" spans="1:9" ht="15.75">
      <c r="A602" s="214"/>
      <c r="B602" s="207" t="s">
        <v>45</v>
      </c>
      <c r="C602" s="207"/>
      <c r="G602" s="208"/>
      <c r="H602" s="209"/>
      <c r="I602" s="210"/>
    </row>
    <row r="603" spans="1:9" ht="15.75">
      <c r="A603" s="214"/>
      <c r="B603" s="207" t="s">
        <v>10</v>
      </c>
      <c r="C603" s="207"/>
      <c r="I603" s="206" t="s">
        <v>1884</v>
      </c>
    </row>
    <row r="604" spans="1:3" ht="15.75">
      <c r="A604" s="214"/>
      <c r="B604" s="207" t="s">
        <v>1883</v>
      </c>
      <c r="C604" s="207"/>
    </row>
    <row r="605" spans="1:9" ht="15.75">
      <c r="A605" s="214"/>
      <c r="B605" s="207" t="s">
        <v>20</v>
      </c>
      <c r="C605" s="207"/>
      <c r="D605" s="212"/>
      <c r="E605" s="212"/>
      <c r="F605" s="212"/>
      <c r="G605" s="213"/>
      <c r="H605" s="212"/>
      <c r="I605" s="212"/>
    </row>
    <row r="606" ht="12.75">
      <c r="A606" s="214"/>
    </row>
    <row r="607" spans="1:9" ht="25.5">
      <c r="A607" s="193" t="s">
        <v>1782</v>
      </c>
      <c r="B607" s="189" t="s">
        <v>19</v>
      </c>
      <c r="C607" s="9" t="s">
        <v>9</v>
      </c>
      <c r="D607" s="9" t="s">
        <v>12</v>
      </c>
      <c r="E607" s="9" t="s">
        <v>22</v>
      </c>
      <c r="F607" s="9" t="s">
        <v>13</v>
      </c>
      <c r="G607" s="136" t="s">
        <v>3</v>
      </c>
      <c r="H607" s="9" t="s">
        <v>4</v>
      </c>
      <c r="I607" s="9" t="s">
        <v>11</v>
      </c>
    </row>
    <row r="608" spans="1:9" ht="12.75">
      <c r="A608" s="214"/>
      <c r="B608" s="215"/>
      <c r="C608" s="216"/>
      <c r="D608" s="216"/>
      <c r="E608" s="216"/>
      <c r="F608" s="216"/>
      <c r="G608" s="217"/>
      <c r="H608" s="216"/>
      <c r="I608" s="216"/>
    </row>
    <row r="609" spans="1:9" ht="27">
      <c r="A609" s="214"/>
      <c r="B609" s="218" t="s">
        <v>646</v>
      </c>
      <c r="C609" s="219"/>
      <c r="D609" s="220" t="s">
        <v>647</v>
      </c>
      <c r="E609" s="221" t="s">
        <v>643</v>
      </c>
      <c r="F609" s="221" t="s">
        <v>48</v>
      </c>
      <c r="G609" s="222">
        <v>300</v>
      </c>
      <c r="H609" s="223" t="s">
        <v>1196</v>
      </c>
      <c r="I609" s="221" t="s">
        <v>1193</v>
      </c>
    </row>
    <row r="610" spans="1:9" ht="27">
      <c r="A610" s="214"/>
      <c r="B610" s="218" t="s">
        <v>648</v>
      </c>
      <c r="C610" s="219"/>
      <c r="D610" s="220" t="s">
        <v>649</v>
      </c>
      <c r="E610" s="221" t="s">
        <v>643</v>
      </c>
      <c r="F610" s="221" t="s">
        <v>48</v>
      </c>
      <c r="G610" s="222">
        <v>1000</v>
      </c>
      <c r="H610" s="223" t="s">
        <v>1196</v>
      </c>
      <c r="I610" s="221" t="s">
        <v>1193</v>
      </c>
    </row>
    <row r="611" spans="1:9" ht="27">
      <c r="A611" s="214"/>
      <c r="B611" s="218" t="s">
        <v>650</v>
      </c>
      <c r="C611" s="219"/>
      <c r="D611" s="220" t="s">
        <v>651</v>
      </c>
      <c r="E611" s="221" t="s">
        <v>643</v>
      </c>
      <c r="F611" s="221" t="s">
        <v>48</v>
      </c>
      <c r="G611" s="222">
        <v>500</v>
      </c>
      <c r="H611" s="223" t="s">
        <v>1196</v>
      </c>
      <c r="I611" s="221" t="s">
        <v>1193</v>
      </c>
    </row>
    <row r="612" spans="1:9" ht="27">
      <c r="A612" s="214"/>
      <c r="B612" s="218" t="s">
        <v>652</v>
      </c>
      <c r="C612" s="219"/>
      <c r="D612" s="220" t="s">
        <v>653</v>
      </c>
      <c r="E612" s="221" t="s">
        <v>643</v>
      </c>
      <c r="F612" s="221" t="s">
        <v>48</v>
      </c>
      <c r="G612" s="222">
        <v>600</v>
      </c>
      <c r="H612" s="223" t="s">
        <v>1196</v>
      </c>
      <c r="I612" s="221" t="s">
        <v>1193</v>
      </c>
    </row>
    <row r="613" spans="1:9" ht="27">
      <c r="A613" s="214"/>
      <c r="B613" s="218" t="s">
        <v>654</v>
      </c>
      <c r="C613" s="219"/>
      <c r="D613" s="220" t="s">
        <v>655</v>
      </c>
      <c r="E613" s="221" t="s">
        <v>643</v>
      </c>
      <c r="F613" s="221" t="s">
        <v>48</v>
      </c>
      <c r="G613" s="222">
        <v>1500</v>
      </c>
      <c r="H613" s="223" t="s">
        <v>1196</v>
      </c>
      <c r="I613" s="221" t="s">
        <v>1193</v>
      </c>
    </row>
    <row r="614" spans="1:9" ht="25.5">
      <c r="A614" s="214"/>
      <c r="B614" s="218" t="s">
        <v>656</v>
      </c>
      <c r="C614" s="219"/>
      <c r="D614" s="220" t="s">
        <v>657</v>
      </c>
      <c r="E614" s="221" t="s">
        <v>643</v>
      </c>
      <c r="F614" s="221" t="s">
        <v>48</v>
      </c>
      <c r="G614" s="222">
        <v>300</v>
      </c>
      <c r="H614" s="223" t="s">
        <v>1196</v>
      </c>
      <c r="I614" s="221" t="s">
        <v>1193</v>
      </c>
    </row>
    <row r="615" spans="1:9" ht="25.5">
      <c r="A615" s="214"/>
      <c r="B615" s="218" t="s">
        <v>658</v>
      </c>
      <c r="C615" s="219"/>
      <c r="D615" s="220" t="s">
        <v>659</v>
      </c>
      <c r="E615" s="221" t="s">
        <v>643</v>
      </c>
      <c r="F615" s="221" t="s">
        <v>48</v>
      </c>
      <c r="G615" s="222">
        <v>100</v>
      </c>
      <c r="H615" s="223" t="s">
        <v>1196</v>
      </c>
      <c r="I615" s="221" t="s">
        <v>1193</v>
      </c>
    </row>
    <row r="616" spans="1:9" ht="27">
      <c r="A616" s="214"/>
      <c r="B616" s="218" t="s">
        <v>660</v>
      </c>
      <c r="C616" s="219"/>
      <c r="D616" s="220" t="s">
        <v>661</v>
      </c>
      <c r="E616" s="221" t="s">
        <v>643</v>
      </c>
      <c r="F616" s="221" t="s">
        <v>48</v>
      </c>
      <c r="G616" s="222">
        <v>1000</v>
      </c>
      <c r="H616" s="223" t="s">
        <v>1196</v>
      </c>
      <c r="I616" s="221" t="s">
        <v>1193</v>
      </c>
    </row>
    <row r="617" spans="1:9" ht="25.5">
      <c r="A617" s="214"/>
      <c r="B617" s="218" t="s">
        <v>662</v>
      </c>
      <c r="C617" s="219"/>
      <c r="D617" s="220" t="s">
        <v>238</v>
      </c>
      <c r="E617" s="221" t="s">
        <v>643</v>
      </c>
      <c r="F617" s="221" t="s">
        <v>48</v>
      </c>
      <c r="G617" s="222">
        <v>300</v>
      </c>
      <c r="H617" s="223" t="s">
        <v>1196</v>
      </c>
      <c r="I617" s="221" t="s">
        <v>1193</v>
      </c>
    </row>
    <row r="618" spans="1:9" ht="25.5">
      <c r="A618" s="214"/>
      <c r="B618" s="218" t="s">
        <v>663</v>
      </c>
      <c r="C618" s="219"/>
      <c r="D618" s="220" t="s">
        <v>173</v>
      </c>
      <c r="E618" s="221" t="s">
        <v>643</v>
      </c>
      <c r="F618" s="224">
        <v>40149</v>
      </c>
      <c r="G618" s="222">
        <v>5874</v>
      </c>
      <c r="H618" s="223" t="s">
        <v>1196</v>
      </c>
      <c r="I618" s="221" t="s">
        <v>1193</v>
      </c>
    </row>
    <row r="619" spans="1:9" ht="25.5">
      <c r="A619" s="214"/>
      <c r="B619" s="218" t="s">
        <v>664</v>
      </c>
      <c r="C619" s="219"/>
      <c r="D619" s="220" t="s">
        <v>665</v>
      </c>
      <c r="E619" s="221" t="s">
        <v>643</v>
      </c>
      <c r="F619" s="221" t="s">
        <v>48</v>
      </c>
      <c r="G619" s="222">
        <v>1900</v>
      </c>
      <c r="H619" s="223" t="s">
        <v>1196</v>
      </c>
      <c r="I619" s="221" t="s">
        <v>1193</v>
      </c>
    </row>
    <row r="620" spans="1:9" ht="25.5">
      <c r="A620" s="214"/>
      <c r="B620" s="218" t="s">
        <v>666</v>
      </c>
      <c r="C620" s="219"/>
      <c r="D620" s="220" t="s">
        <v>667</v>
      </c>
      <c r="E620" s="221" t="s">
        <v>643</v>
      </c>
      <c r="F620" s="224">
        <v>40070</v>
      </c>
      <c r="G620" s="222">
        <v>1049</v>
      </c>
      <c r="H620" s="223" t="s">
        <v>1196</v>
      </c>
      <c r="I620" s="221" t="s">
        <v>1193</v>
      </c>
    </row>
    <row r="621" spans="1:9" ht="16.5">
      <c r="A621" s="214"/>
      <c r="B621" s="218" t="s">
        <v>668</v>
      </c>
      <c r="C621" s="219"/>
      <c r="D621" s="220" t="s">
        <v>669</v>
      </c>
      <c r="E621" s="221" t="s">
        <v>670</v>
      </c>
      <c r="F621" s="224">
        <v>40079</v>
      </c>
      <c r="G621" s="222">
        <v>1298</v>
      </c>
      <c r="H621" s="223" t="s">
        <v>1196</v>
      </c>
      <c r="I621" s="221" t="s">
        <v>1193</v>
      </c>
    </row>
    <row r="622" spans="1:9" ht="27">
      <c r="A622" s="214"/>
      <c r="B622" s="218" t="s">
        <v>671</v>
      </c>
      <c r="C622" s="219"/>
      <c r="D622" s="220" t="s">
        <v>672</v>
      </c>
      <c r="E622" s="221" t="s">
        <v>670</v>
      </c>
      <c r="F622" s="224">
        <v>39844</v>
      </c>
      <c r="G622" s="222">
        <v>1990.09</v>
      </c>
      <c r="H622" s="223" t="s">
        <v>1196</v>
      </c>
      <c r="I622" s="221" t="s">
        <v>1193</v>
      </c>
    </row>
    <row r="623" spans="1:9" ht="25.5">
      <c r="A623" s="214"/>
      <c r="B623" s="225"/>
      <c r="C623" s="226"/>
      <c r="D623" s="227" t="s">
        <v>673</v>
      </c>
      <c r="E623" s="228" t="s">
        <v>674</v>
      </c>
      <c r="F623" s="245">
        <v>40969</v>
      </c>
      <c r="G623" s="229">
        <v>54756</v>
      </c>
      <c r="H623" s="251" t="s">
        <v>1196</v>
      </c>
      <c r="I623" s="228" t="s">
        <v>1193</v>
      </c>
    </row>
    <row r="624" spans="1:10" ht="13.5" customHeight="1">
      <c r="A624" s="214"/>
      <c r="B624" s="374" t="s">
        <v>691</v>
      </c>
      <c r="C624" s="374"/>
      <c r="D624" s="374"/>
      <c r="E624" s="374"/>
      <c r="F624" s="375"/>
      <c r="G624" s="231">
        <f>SUM(G609:G623)</f>
        <v>72467.09</v>
      </c>
      <c r="H624" s="252"/>
      <c r="I624" s="218"/>
      <c r="J624" s="233">
        <f>G624</f>
        <v>72467.09</v>
      </c>
    </row>
    <row r="625" spans="1:9" ht="13.5">
      <c r="A625" s="214"/>
      <c r="B625" s="218"/>
      <c r="C625" s="234"/>
      <c r="D625" s="234"/>
      <c r="E625" s="218"/>
      <c r="F625" s="247"/>
      <c r="G625" s="235"/>
      <c r="H625" s="235"/>
      <c r="I625" s="218"/>
    </row>
    <row r="626" spans="1:9" ht="12.75">
      <c r="A626" s="214"/>
      <c r="B626" s="237" t="s">
        <v>1426</v>
      </c>
      <c r="C626" s="237"/>
      <c r="D626" s="101" t="s">
        <v>6</v>
      </c>
      <c r="E626" s="101" t="s">
        <v>1670</v>
      </c>
      <c r="F626" s="237"/>
      <c r="G626" s="238" t="s">
        <v>1626</v>
      </c>
      <c r="H626" s="237"/>
      <c r="I626" s="218"/>
    </row>
    <row r="627" spans="1:9" ht="12.75">
      <c r="A627" s="214"/>
      <c r="B627" s="237"/>
      <c r="C627" s="237"/>
      <c r="D627" s="101"/>
      <c r="E627" s="101"/>
      <c r="F627" s="237"/>
      <c r="G627" s="238"/>
      <c r="H627" s="237"/>
      <c r="I627" s="237"/>
    </row>
    <row r="628" spans="1:9" ht="12.75">
      <c r="A628" s="214"/>
      <c r="B628" s="237"/>
      <c r="C628" s="237"/>
      <c r="D628" s="237"/>
      <c r="E628" s="237"/>
      <c r="F628" s="237"/>
      <c r="G628" s="238"/>
      <c r="H628" s="237"/>
      <c r="I628" s="237"/>
    </row>
    <row r="629" spans="1:9" ht="12.75">
      <c r="A629" s="214"/>
      <c r="B629" s="237"/>
      <c r="C629" s="237"/>
      <c r="D629" s="237"/>
      <c r="E629" s="237"/>
      <c r="F629" s="237"/>
      <c r="G629" s="238"/>
      <c r="H629" s="237"/>
      <c r="I629" s="237"/>
    </row>
    <row r="630" spans="1:9" ht="12.75">
      <c r="A630" s="214"/>
      <c r="B630" s="101" t="s">
        <v>1664</v>
      </c>
      <c r="C630" s="237"/>
      <c r="D630" s="237" t="s">
        <v>1399</v>
      </c>
      <c r="E630" s="373" t="s">
        <v>1776</v>
      </c>
      <c r="F630" s="373"/>
      <c r="G630" s="238" t="s">
        <v>1401</v>
      </c>
      <c r="H630" s="237"/>
      <c r="I630" s="237"/>
    </row>
    <row r="631" spans="1:9" ht="15.75">
      <c r="A631" s="214"/>
      <c r="B631" s="207" t="s">
        <v>45</v>
      </c>
      <c r="C631" s="207"/>
      <c r="G631" s="208"/>
      <c r="H631" s="209"/>
      <c r="I631" s="210"/>
    </row>
    <row r="632" spans="1:9" ht="15.75">
      <c r="A632" s="214"/>
      <c r="B632" s="207" t="s">
        <v>10</v>
      </c>
      <c r="C632" s="207"/>
      <c r="I632" s="206" t="s">
        <v>1884</v>
      </c>
    </row>
    <row r="633" spans="1:3" ht="15.75">
      <c r="A633" s="214"/>
      <c r="B633" s="207" t="s">
        <v>1883</v>
      </c>
      <c r="C633" s="207"/>
    </row>
    <row r="634" spans="1:9" ht="15.75">
      <c r="A634" s="214"/>
      <c r="B634" s="207" t="s">
        <v>20</v>
      </c>
      <c r="C634" s="207"/>
      <c r="D634" s="212"/>
      <c r="E634" s="212"/>
      <c r="F634" s="212"/>
      <c r="G634" s="213"/>
      <c r="H634" s="212"/>
      <c r="I634" s="212"/>
    </row>
    <row r="635" ht="12.75">
      <c r="A635" s="214"/>
    </row>
    <row r="636" spans="1:9" ht="25.5">
      <c r="A636" s="193" t="s">
        <v>1782</v>
      </c>
      <c r="B636" s="189" t="s">
        <v>19</v>
      </c>
      <c r="C636" s="9" t="s">
        <v>9</v>
      </c>
      <c r="D636" s="9" t="s">
        <v>12</v>
      </c>
      <c r="E636" s="9" t="s">
        <v>22</v>
      </c>
      <c r="F636" s="9" t="s">
        <v>13</v>
      </c>
      <c r="G636" s="136" t="s">
        <v>3</v>
      </c>
      <c r="H636" s="9" t="s">
        <v>4</v>
      </c>
      <c r="I636" s="9" t="s">
        <v>11</v>
      </c>
    </row>
    <row r="637" spans="1:9" ht="12.75">
      <c r="A637" s="214"/>
      <c r="B637" s="215"/>
      <c r="C637" s="216"/>
      <c r="D637" s="216"/>
      <c r="E637" s="216"/>
      <c r="F637" s="216"/>
      <c r="G637" s="217"/>
      <c r="H637" s="216"/>
      <c r="I637" s="216"/>
    </row>
    <row r="638" spans="1:9" ht="25.5">
      <c r="A638" s="214"/>
      <c r="B638" s="218"/>
      <c r="C638" s="219"/>
      <c r="D638" s="220" t="s">
        <v>673</v>
      </c>
      <c r="E638" s="221" t="s">
        <v>674</v>
      </c>
      <c r="F638" s="224">
        <v>41122</v>
      </c>
      <c r="G638" s="222">
        <v>3132</v>
      </c>
      <c r="H638" s="223" t="s">
        <v>1196</v>
      </c>
      <c r="I638" s="221" t="s">
        <v>1193</v>
      </c>
    </row>
    <row r="639" spans="1:9" ht="25.5">
      <c r="A639" s="214"/>
      <c r="B639" s="218"/>
      <c r="C639" s="219"/>
      <c r="D639" s="220" t="s">
        <v>675</v>
      </c>
      <c r="E639" s="221" t="s">
        <v>674</v>
      </c>
      <c r="F639" s="224">
        <v>41122</v>
      </c>
      <c r="G639" s="222">
        <v>59986</v>
      </c>
      <c r="H639" s="223" t="s">
        <v>1196</v>
      </c>
      <c r="I639" s="221" t="s">
        <v>1193</v>
      </c>
    </row>
    <row r="640" spans="1:9" ht="25.5">
      <c r="A640" s="214"/>
      <c r="B640" s="218"/>
      <c r="C640" s="219"/>
      <c r="D640" s="220" t="s">
        <v>676</v>
      </c>
      <c r="E640" s="221" t="s">
        <v>674</v>
      </c>
      <c r="F640" s="224">
        <v>41091</v>
      </c>
      <c r="G640" s="222">
        <v>1392</v>
      </c>
      <c r="H640" s="223" t="s">
        <v>1196</v>
      </c>
      <c r="I640" s="221" t="s">
        <v>1193</v>
      </c>
    </row>
    <row r="641" spans="1:9" ht="25.5">
      <c r="A641" s="214"/>
      <c r="B641" s="218"/>
      <c r="C641" s="219"/>
      <c r="D641" s="220" t="s">
        <v>677</v>
      </c>
      <c r="E641" s="221" t="s">
        <v>674</v>
      </c>
      <c r="F641" s="224">
        <v>41395</v>
      </c>
      <c r="G641" s="222">
        <v>52127.44</v>
      </c>
      <c r="H641" s="223" t="s">
        <v>1196</v>
      </c>
      <c r="I641" s="221" t="s">
        <v>1195</v>
      </c>
    </row>
    <row r="642" spans="1:9" ht="25.5">
      <c r="A642" s="214"/>
      <c r="B642" s="218"/>
      <c r="C642" s="219"/>
      <c r="D642" s="220" t="s">
        <v>678</v>
      </c>
      <c r="E642" s="221" t="s">
        <v>674</v>
      </c>
      <c r="F642" s="224">
        <v>41395</v>
      </c>
      <c r="G642" s="222">
        <v>42797.35</v>
      </c>
      <c r="H642" s="223" t="s">
        <v>1196</v>
      </c>
      <c r="I642" s="221" t="s">
        <v>1195</v>
      </c>
    </row>
    <row r="643" spans="1:9" ht="25.5">
      <c r="A643" s="214"/>
      <c r="B643" s="218"/>
      <c r="C643" s="219"/>
      <c r="D643" s="220" t="s">
        <v>679</v>
      </c>
      <c r="E643" s="221" t="s">
        <v>674</v>
      </c>
      <c r="F643" s="224">
        <v>41334</v>
      </c>
      <c r="G643" s="222">
        <v>57420</v>
      </c>
      <c r="H643" s="223" t="s">
        <v>1196</v>
      </c>
      <c r="I643" s="221" t="s">
        <v>1195</v>
      </c>
    </row>
    <row r="644" spans="1:9" ht="25.5">
      <c r="A644" s="214"/>
      <c r="B644" s="218"/>
      <c r="C644" s="219"/>
      <c r="D644" s="220" t="s">
        <v>167</v>
      </c>
      <c r="E644" s="221" t="s">
        <v>674</v>
      </c>
      <c r="F644" s="224">
        <v>41487</v>
      </c>
      <c r="G644" s="222">
        <v>2256.2</v>
      </c>
      <c r="H644" s="223" t="s">
        <v>1196</v>
      </c>
      <c r="I644" s="221" t="s">
        <v>1195</v>
      </c>
    </row>
    <row r="645" spans="1:9" ht="16.5">
      <c r="A645" s="214"/>
      <c r="B645" s="218"/>
      <c r="C645" s="219"/>
      <c r="D645" s="220" t="s">
        <v>85</v>
      </c>
      <c r="E645" s="221" t="s">
        <v>680</v>
      </c>
      <c r="F645" s="224">
        <v>41091</v>
      </c>
      <c r="G645" s="222">
        <v>5336</v>
      </c>
      <c r="H645" s="223" t="s">
        <v>1196</v>
      </c>
      <c r="I645" s="221" t="s">
        <v>1193</v>
      </c>
    </row>
    <row r="646" spans="1:9" ht="25.5">
      <c r="A646" s="214"/>
      <c r="B646" s="218"/>
      <c r="C646" s="219"/>
      <c r="D646" s="220" t="s">
        <v>222</v>
      </c>
      <c r="E646" s="221" t="s">
        <v>681</v>
      </c>
      <c r="F646" s="224">
        <v>40940</v>
      </c>
      <c r="G646" s="222">
        <v>2088</v>
      </c>
      <c r="H646" s="223" t="s">
        <v>1196</v>
      </c>
      <c r="I646" s="221" t="s">
        <v>1193</v>
      </c>
    </row>
    <row r="647" spans="1:9" ht="25.5">
      <c r="A647" s="214"/>
      <c r="B647" s="218"/>
      <c r="C647" s="219"/>
      <c r="D647" s="220" t="s">
        <v>85</v>
      </c>
      <c r="E647" s="221" t="s">
        <v>681</v>
      </c>
      <c r="F647" s="224">
        <v>40940</v>
      </c>
      <c r="G647" s="222">
        <v>3132</v>
      </c>
      <c r="H647" s="223" t="s">
        <v>1196</v>
      </c>
      <c r="I647" s="221" t="s">
        <v>1193</v>
      </c>
    </row>
    <row r="648" spans="1:9" ht="25.5">
      <c r="A648" s="214"/>
      <c r="B648" s="218"/>
      <c r="C648" s="219"/>
      <c r="D648" s="220" t="s">
        <v>85</v>
      </c>
      <c r="E648" s="221" t="s">
        <v>681</v>
      </c>
      <c r="F648" s="224">
        <v>41061</v>
      </c>
      <c r="G648" s="222">
        <v>3300</v>
      </c>
      <c r="H648" s="223" t="s">
        <v>1196</v>
      </c>
      <c r="I648" s="221" t="s">
        <v>1193</v>
      </c>
    </row>
    <row r="649" spans="1:9" ht="25.5">
      <c r="A649" s="214"/>
      <c r="B649" s="218"/>
      <c r="C649" s="219"/>
      <c r="D649" s="220" t="s">
        <v>682</v>
      </c>
      <c r="E649" s="221" t="s">
        <v>681</v>
      </c>
      <c r="F649" s="224">
        <v>41061</v>
      </c>
      <c r="G649" s="222">
        <v>3364</v>
      </c>
      <c r="H649" s="223" t="s">
        <v>1196</v>
      </c>
      <c r="I649" s="221" t="s">
        <v>1193</v>
      </c>
    </row>
    <row r="650" spans="1:9" ht="25.5">
      <c r="A650" s="214"/>
      <c r="B650" s="218"/>
      <c r="C650" s="219"/>
      <c r="D650" s="220" t="s">
        <v>683</v>
      </c>
      <c r="E650" s="221" t="s">
        <v>681</v>
      </c>
      <c r="F650" s="224">
        <v>41426</v>
      </c>
      <c r="G650" s="222">
        <v>4522.84</v>
      </c>
      <c r="H650" s="223" t="s">
        <v>1196</v>
      </c>
      <c r="I650" s="221" t="s">
        <v>1195</v>
      </c>
    </row>
    <row r="651" spans="1:9" ht="25.5">
      <c r="A651" s="214"/>
      <c r="B651" s="218"/>
      <c r="C651" s="219"/>
      <c r="D651" s="220" t="s">
        <v>683</v>
      </c>
      <c r="E651" s="221" t="s">
        <v>681</v>
      </c>
      <c r="F651" s="224">
        <v>41426</v>
      </c>
      <c r="G651" s="222">
        <v>4522.84</v>
      </c>
      <c r="H651" s="223" t="s">
        <v>1196</v>
      </c>
      <c r="I651" s="221" t="s">
        <v>1195</v>
      </c>
    </row>
    <row r="652" spans="1:9" ht="25.5">
      <c r="A652" s="214"/>
      <c r="B652" s="225"/>
      <c r="C652" s="226"/>
      <c r="D652" s="227" t="s">
        <v>684</v>
      </c>
      <c r="E652" s="228" t="s">
        <v>681</v>
      </c>
      <c r="F652" s="245">
        <v>41426</v>
      </c>
      <c r="G652" s="229">
        <f>1903.56+1661.12</f>
        <v>3564.68</v>
      </c>
      <c r="H652" s="251" t="s">
        <v>1196</v>
      </c>
      <c r="I652" s="228" t="s">
        <v>1195</v>
      </c>
    </row>
    <row r="653" spans="1:10" ht="13.5" customHeight="1">
      <c r="A653" s="214"/>
      <c r="B653" s="374" t="s">
        <v>691</v>
      </c>
      <c r="C653" s="374"/>
      <c r="D653" s="374"/>
      <c r="E653" s="374"/>
      <c r="F653" s="375"/>
      <c r="G653" s="253">
        <f>SUM(G638:G652)</f>
        <v>248941.35</v>
      </c>
      <c r="H653" s="235"/>
      <c r="I653" s="218"/>
      <c r="J653" s="233">
        <f>G653</f>
        <v>248941.35</v>
      </c>
    </row>
    <row r="654" spans="1:9" ht="12.75">
      <c r="A654" s="214"/>
      <c r="B654" s="237" t="s">
        <v>1627</v>
      </c>
      <c r="C654" s="237"/>
      <c r="D654" s="101" t="s">
        <v>6</v>
      </c>
      <c r="E654" s="101" t="s">
        <v>1670</v>
      </c>
      <c r="F654" s="237"/>
      <c r="G654" s="238" t="s">
        <v>1637</v>
      </c>
      <c r="H654" s="237"/>
      <c r="I654" s="237"/>
    </row>
    <row r="655" spans="1:9" ht="12.75">
      <c r="A655" s="214"/>
      <c r="B655" s="237"/>
      <c r="C655" s="237"/>
      <c r="D655" s="101"/>
      <c r="E655" s="101"/>
      <c r="F655" s="237"/>
      <c r="G655" s="238"/>
      <c r="H655" s="237"/>
      <c r="I655" s="237"/>
    </row>
    <row r="656" spans="1:9" ht="12.75">
      <c r="A656" s="214"/>
      <c r="B656" s="237"/>
      <c r="C656" s="237"/>
      <c r="D656" s="237"/>
      <c r="E656" s="237"/>
      <c r="F656" s="237"/>
      <c r="G656" s="238"/>
      <c r="H656" s="237"/>
      <c r="I656" s="237"/>
    </row>
    <row r="657" spans="1:9" ht="12.75">
      <c r="A657" s="214"/>
      <c r="B657" s="237"/>
      <c r="C657" s="237"/>
      <c r="D657" s="237"/>
      <c r="E657" s="237"/>
      <c r="F657" s="237"/>
      <c r="G657" s="238"/>
      <c r="H657" s="237"/>
      <c r="I657" s="237"/>
    </row>
    <row r="658" spans="1:9" ht="12.75">
      <c r="A658" s="214"/>
      <c r="B658" s="101" t="s">
        <v>1664</v>
      </c>
      <c r="C658" s="237"/>
      <c r="D658" s="237" t="s">
        <v>1399</v>
      </c>
      <c r="E658" s="373" t="s">
        <v>1776</v>
      </c>
      <c r="F658" s="373"/>
      <c r="G658" s="238" t="s">
        <v>1401</v>
      </c>
      <c r="H658" s="237"/>
      <c r="I658" s="237"/>
    </row>
    <row r="659" spans="1:9" ht="15.75">
      <c r="A659" s="214"/>
      <c r="B659" s="207" t="s">
        <v>45</v>
      </c>
      <c r="C659" s="207"/>
      <c r="G659" s="208"/>
      <c r="H659" s="209"/>
      <c r="I659" s="210"/>
    </row>
    <row r="660" spans="1:9" ht="15.75">
      <c r="A660" s="214"/>
      <c r="B660" s="207" t="s">
        <v>10</v>
      </c>
      <c r="C660" s="207"/>
      <c r="I660" s="206" t="s">
        <v>1884</v>
      </c>
    </row>
    <row r="661" spans="1:3" ht="15.75">
      <c r="A661" s="214"/>
      <c r="B661" s="207" t="s">
        <v>1883</v>
      </c>
      <c r="C661" s="207"/>
    </row>
    <row r="662" spans="1:9" ht="15.75">
      <c r="A662" s="214"/>
      <c r="B662" s="207" t="s">
        <v>20</v>
      </c>
      <c r="C662" s="207"/>
      <c r="D662" s="212"/>
      <c r="E662" s="212"/>
      <c r="F662" s="212"/>
      <c r="G662" s="213"/>
      <c r="H662" s="212"/>
      <c r="I662" s="212"/>
    </row>
    <row r="663" ht="12.75">
      <c r="A663" s="214"/>
    </row>
    <row r="664" spans="1:9" ht="25.5">
      <c r="A664" s="193" t="s">
        <v>1782</v>
      </c>
      <c r="B664" s="189" t="s">
        <v>19</v>
      </c>
      <c r="C664" s="9" t="s">
        <v>9</v>
      </c>
      <c r="D664" s="9" t="s">
        <v>12</v>
      </c>
      <c r="E664" s="9" t="s">
        <v>22</v>
      </c>
      <c r="F664" s="9" t="s">
        <v>13</v>
      </c>
      <c r="G664" s="136" t="s">
        <v>3</v>
      </c>
      <c r="H664" s="9" t="s">
        <v>4</v>
      </c>
      <c r="I664" s="9" t="s">
        <v>11</v>
      </c>
    </row>
    <row r="665" spans="1:9" ht="12.75">
      <c r="A665" s="214"/>
      <c r="B665" s="215"/>
      <c r="C665" s="216"/>
      <c r="D665" s="216"/>
      <c r="E665" s="216"/>
      <c r="F665" s="216"/>
      <c r="G665" s="217"/>
      <c r="H665" s="216"/>
      <c r="I665" s="216"/>
    </row>
    <row r="666" spans="1:9" ht="27">
      <c r="A666" s="214"/>
      <c r="B666" s="218"/>
      <c r="C666" s="219"/>
      <c r="D666" s="220" t="s">
        <v>685</v>
      </c>
      <c r="E666" s="221" t="s">
        <v>681</v>
      </c>
      <c r="F666" s="224">
        <v>41579</v>
      </c>
      <c r="G666" s="222">
        <v>4988</v>
      </c>
      <c r="H666" s="223" t="s">
        <v>1196</v>
      </c>
      <c r="I666" s="221" t="s">
        <v>1195</v>
      </c>
    </row>
    <row r="667" spans="1:9" ht="27">
      <c r="A667" s="214"/>
      <c r="B667" s="218"/>
      <c r="C667" s="219"/>
      <c r="D667" s="220" t="s">
        <v>686</v>
      </c>
      <c r="E667" s="221" t="s">
        <v>687</v>
      </c>
      <c r="F667" s="224">
        <v>41061</v>
      </c>
      <c r="G667" s="222">
        <f>1668.24*2</f>
        <v>3336.48</v>
      </c>
      <c r="H667" s="223" t="s">
        <v>1196</v>
      </c>
      <c r="I667" s="221" t="s">
        <v>1193</v>
      </c>
    </row>
    <row r="668" spans="1:9" ht="16.5">
      <c r="A668" s="214"/>
      <c r="B668" s="218"/>
      <c r="C668" s="219"/>
      <c r="D668" s="220" t="s">
        <v>688</v>
      </c>
      <c r="E668" s="221" t="s">
        <v>689</v>
      </c>
      <c r="F668" s="224">
        <v>41061</v>
      </c>
      <c r="G668" s="222">
        <v>13768.9</v>
      </c>
      <c r="H668" s="223" t="s">
        <v>1196</v>
      </c>
      <c r="I668" s="221" t="s">
        <v>1193</v>
      </c>
    </row>
    <row r="669" spans="1:9" ht="16.5">
      <c r="A669" s="214"/>
      <c r="B669" s="218"/>
      <c r="C669" s="219"/>
      <c r="D669" s="220" t="s">
        <v>690</v>
      </c>
      <c r="E669" s="221" t="s">
        <v>689</v>
      </c>
      <c r="F669" s="224">
        <v>41395</v>
      </c>
      <c r="G669" s="222">
        <v>2088</v>
      </c>
      <c r="H669" s="223" t="s">
        <v>1196</v>
      </c>
      <c r="I669" s="221" t="s">
        <v>1195</v>
      </c>
    </row>
    <row r="670" spans="1:9" ht="40.5">
      <c r="A670" s="214"/>
      <c r="B670" s="218"/>
      <c r="C670" s="219"/>
      <c r="D670" s="220" t="s">
        <v>1206</v>
      </c>
      <c r="E670" s="221" t="s">
        <v>1220</v>
      </c>
      <c r="F670" s="224">
        <v>42136</v>
      </c>
      <c r="G670" s="222">
        <v>3040.13</v>
      </c>
      <c r="H670" s="223" t="s">
        <v>1196</v>
      </c>
      <c r="I670" s="221" t="s">
        <v>1195</v>
      </c>
    </row>
    <row r="671" spans="1:9" ht="40.5">
      <c r="A671" s="214"/>
      <c r="B671" s="218"/>
      <c r="C671" s="219"/>
      <c r="D671" s="220" t="s">
        <v>1207</v>
      </c>
      <c r="E671" s="221" t="s">
        <v>319</v>
      </c>
      <c r="F671" s="224">
        <v>42150</v>
      </c>
      <c r="G671" s="222">
        <v>6918.7</v>
      </c>
      <c r="H671" s="223" t="s">
        <v>1196</v>
      </c>
      <c r="I671" s="221" t="s">
        <v>1195</v>
      </c>
    </row>
    <row r="672" spans="1:9" ht="27">
      <c r="A672" s="214"/>
      <c r="B672" s="218"/>
      <c r="C672" s="219"/>
      <c r="D672" s="220" t="s">
        <v>1208</v>
      </c>
      <c r="E672" s="221" t="s">
        <v>319</v>
      </c>
      <c r="F672" s="224">
        <v>42242</v>
      </c>
      <c r="G672" s="222">
        <v>3062.4</v>
      </c>
      <c r="H672" s="223" t="s">
        <v>1196</v>
      </c>
      <c r="I672" s="221" t="s">
        <v>1195</v>
      </c>
    </row>
    <row r="673" spans="1:9" ht="27">
      <c r="A673" s="214"/>
      <c r="B673" s="218"/>
      <c r="C673" s="219"/>
      <c r="D673" s="220" t="s">
        <v>1209</v>
      </c>
      <c r="E673" s="221" t="s">
        <v>1221</v>
      </c>
      <c r="F673" s="224">
        <v>42241</v>
      </c>
      <c r="G673" s="222">
        <v>49010</v>
      </c>
      <c r="H673" s="223" t="s">
        <v>1196</v>
      </c>
      <c r="I673" s="221" t="s">
        <v>1195</v>
      </c>
    </row>
    <row r="674" spans="1:9" ht="16.5">
      <c r="A674" s="214"/>
      <c r="B674" s="218"/>
      <c r="C674" s="219"/>
      <c r="D674" s="220" t="s">
        <v>1210</v>
      </c>
      <c r="E674" s="221" t="s">
        <v>689</v>
      </c>
      <c r="F674" s="224">
        <v>42255</v>
      </c>
      <c r="G674" s="222">
        <v>3480</v>
      </c>
      <c r="H674" s="223" t="s">
        <v>1196</v>
      </c>
      <c r="I674" s="221" t="s">
        <v>1195</v>
      </c>
    </row>
    <row r="675" spans="1:9" ht="27">
      <c r="A675" s="214"/>
      <c r="B675" s="218"/>
      <c r="C675" s="219"/>
      <c r="D675" s="220" t="s">
        <v>1211</v>
      </c>
      <c r="E675" s="221" t="s">
        <v>1222</v>
      </c>
      <c r="F675" s="224">
        <v>42264</v>
      </c>
      <c r="G675" s="222">
        <v>3598.88</v>
      </c>
      <c r="H675" s="223" t="s">
        <v>1196</v>
      </c>
      <c r="I675" s="221" t="s">
        <v>1195</v>
      </c>
    </row>
    <row r="676" spans="1:9" ht="27">
      <c r="A676" s="214"/>
      <c r="B676" s="218"/>
      <c r="C676" s="219"/>
      <c r="D676" s="220" t="s">
        <v>1212</v>
      </c>
      <c r="E676" s="221" t="s">
        <v>311</v>
      </c>
      <c r="F676" s="224">
        <v>42021</v>
      </c>
      <c r="G676" s="222">
        <v>1289</v>
      </c>
      <c r="H676" s="223" t="s">
        <v>1196</v>
      </c>
      <c r="I676" s="221" t="s">
        <v>1195</v>
      </c>
    </row>
    <row r="677" spans="1:9" ht="16.5">
      <c r="A677" s="214"/>
      <c r="B677" s="218"/>
      <c r="C677" s="219"/>
      <c r="D677" s="220" t="s">
        <v>1213</v>
      </c>
      <c r="E677" s="221" t="s">
        <v>311</v>
      </c>
      <c r="F677" s="224">
        <v>42023</v>
      </c>
      <c r="G677" s="222">
        <v>1798</v>
      </c>
      <c r="H677" s="223" t="s">
        <v>1196</v>
      </c>
      <c r="I677" s="221" t="s">
        <v>1195</v>
      </c>
    </row>
    <row r="678" spans="1:9" ht="16.5">
      <c r="A678" s="214"/>
      <c r="B678" s="218"/>
      <c r="C678" s="219"/>
      <c r="D678" s="220" t="s">
        <v>1214</v>
      </c>
      <c r="E678" s="221" t="s">
        <v>1221</v>
      </c>
      <c r="F678" s="224">
        <v>42027</v>
      </c>
      <c r="G678" s="222">
        <v>22852</v>
      </c>
      <c r="H678" s="223" t="s">
        <v>1196</v>
      </c>
      <c r="I678" s="221" t="s">
        <v>1195</v>
      </c>
    </row>
    <row r="679" spans="1:9" ht="27">
      <c r="A679" s="214"/>
      <c r="B679" s="218"/>
      <c r="C679" s="219"/>
      <c r="D679" s="220" t="s">
        <v>1215</v>
      </c>
      <c r="E679" s="221" t="s">
        <v>1221</v>
      </c>
      <c r="F679" s="224">
        <v>42027</v>
      </c>
      <c r="G679" s="222">
        <v>24940</v>
      </c>
      <c r="H679" s="223" t="s">
        <v>1196</v>
      </c>
      <c r="I679" s="221" t="s">
        <v>1195</v>
      </c>
    </row>
    <row r="680" spans="1:9" ht="40.5">
      <c r="A680" s="214"/>
      <c r="B680" s="225"/>
      <c r="C680" s="226"/>
      <c r="D680" s="227" t="s">
        <v>1216</v>
      </c>
      <c r="E680" s="228" t="s">
        <v>1221</v>
      </c>
      <c r="F680" s="245">
        <v>42027</v>
      </c>
      <c r="G680" s="229">
        <v>37120</v>
      </c>
      <c r="H680" s="251" t="s">
        <v>1196</v>
      </c>
      <c r="I680" s="228" t="s">
        <v>1195</v>
      </c>
    </row>
    <row r="681" spans="1:10" ht="13.5" customHeight="1">
      <c r="A681" s="214"/>
      <c r="B681" s="374" t="s">
        <v>691</v>
      </c>
      <c r="C681" s="374"/>
      <c r="D681" s="374"/>
      <c r="E681" s="374"/>
      <c r="F681" s="375"/>
      <c r="G681" s="231">
        <f>SUM(G666:G680)</f>
        <v>181290.49</v>
      </c>
      <c r="H681" s="252"/>
      <c r="I681" s="218"/>
      <c r="J681" s="233">
        <f>G681</f>
        <v>181290.49</v>
      </c>
    </row>
    <row r="682" spans="1:9" ht="13.5">
      <c r="A682" s="214"/>
      <c r="B682" s="218"/>
      <c r="C682" s="234"/>
      <c r="D682" s="234"/>
      <c r="E682" s="218"/>
      <c r="F682" s="247"/>
      <c r="G682" s="235"/>
      <c r="H682" s="235"/>
      <c r="I682" s="218"/>
    </row>
    <row r="683" spans="1:9" ht="12.75">
      <c r="A683" s="214"/>
      <c r="B683" s="237" t="s">
        <v>1426</v>
      </c>
      <c r="C683" s="237"/>
      <c r="D683" s="101" t="s">
        <v>6</v>
      </c>
      <c r="E683" s="101" t="s">
        <v>1670</v>
      </c>
      <c r="F683" s="237"/>
      <c r="G683" s="238" t="s">
        <v>1624</v>
      </c>
      <c r="H683" s="237"/>
      <c r="I683" s="237"/>
    </row>
    <row r="684" spans="1:9" ht="12.75">
      <c r="A684" s="214"/>
      <c r="B684" s="237"/>
      <c r="C684" s="237"/>
      <c r="D684" s="237"/>
      <c r="E684" s="237"/>
      <c r="F684" s="237"/>
      <c r="G684" s="238"/>
      <c r="H684" s="237"/>
      <c r="I684" s="237"/>
    </row>
    <row r="685" spans="1:9" ht="12.75">
      <c r="A685" s="214"/>
      <c r="B685" s="237"/>
      <c r="C685" s="237"/>
      <c r="D685" s="237"/>
      <c r="E685" s="237"/>
      <c r="F685" s="237"/>
      <c r="G685" s="238"/>
      <c r="H685" s="237"/>
      <c r="I685" s="237"/>
    </row>
    <row r="686" spans="1:9" ht="12.75">
      <c r="A686" s="214"/>
      <c r="B686" s="237"/>
      <c r="C686" s="237"/>
      <c r="D686" s="237"/>
      <c r="E686" s="237"/>
      <c r="F686" s="237"/>
      <c r="G686" s="238"/>
      <c r="H686" s="237"/>
      <c r="I686" s="237"/>
    </row>
    <row r="687" spans="1:9" ht="12.75">
      <c r="A687" s="214"/>
      <c r="B687" s="101" t="s">
        <v>1664</v>
      </c>
      <c r="C687" s="237"/>
      <c r="D687" s="237" t="s">
        <v>1399</v>
      </c>
      <c r="E687" s="373" t="s">
        <v>1776</v>
      </c>
      <c r="F687" s="373"/>
      <c r="G687" s="238" t="s">
        <v>1401</v>
      </c>
      <c r="H687" s="237"/>
      <c r="I687" s="237"/>
    </row>
    <row r="688" spans="1:9" ht="15.75">
      <c r="A688" s="214"/>
      <c r="B688" s="207" t="s">
        <v>45</v>
      </c>
      <c r="C688" s="207"/>
      <c r="G688" s="208"/>
      <c r="H688" s="209"/>
      <c r="I688" s="210"/>
    </row>
    <row r="689" spans="1:9" ht="15.75">
      <c r="A689" s="214"/>
      <c r="B689" s="207" t="s">
        <v>10</v>
      </c>
      <c r="C689" s="207"/>
      <c r="I689" s="206" t="s">
        <v>1884</v>
      </c>
    </row>
    <row r="690" spans="1:3" ht="15.75">
      <c r="A690" s="214"/>
      <c r="B690" s="207" t="s">
        <v>1883</v>
      </c>
      <c r="C690" s="207"/>
    </row>
    <row r="691" spans="1:9" ht="15.75">
      <c r="A691" s="214"/>
      <c r="B691" s="207" t="s">
        <v>20</v>
      </c>
      <c r="C691" s="207"/>
      <c r="D691" s="212"/>
      <c r="E691" s="212"/>
      <c r="F691" s="212"/>
      <c r="G691" s="213"/>
      <c r="H691" s="212"/>
      <c r="I691" s="212"/>
    </row>
    <row r="692" ht="12.75">
      <c r="A692" s="214"/>
    </row>
    <row r="693" spans="1:9" ht="25.5">
      <c r="A693" s="193" t="s">
        <v>1782</v>
      </c>
      <c r="B693" s="189" t="s">
        <v>19</v>
      </c>
      <c r="C693" s="9" t="s">
        <v>9</v>
      </c>
      <c r="D693" s="9" t="s">
        <v>12</v>
      </c>
      <c r="E693" s="9" t="s">
        <v>22</v>
      </c>
      <c r="F693" s="9" t="s">
        <v>13</v>
      </c>
      <c r="G693" s="136" t="s">
        <v>3</v>
      </c>
      <c r="H693" s="9" t="s">
        <v>4</v>
      </c>
      <c r="I693" s="9" t="s">
        <v>11</v>
      </c>
    </row>
    <row r="694" spans="1:9" ht="13.5">
      <c r="A694" s="214"/>
      <c r="B694" s="218"/>
      <c r="C694" s="219"/>
      <c r="D694" s="220"/>
      <c r="E694" s="221"/>
      <c r="F694" s="224"/>
      <c r="G694" s="222"/>
      <c r="H694" s="223"/>
      <c r="I694" s="221"/>
    </row>
    <row r="695" spans="1:9" ht="16.5">
      <c r="A695" s="214"/>
      <c r="B695" s="218"/>
      <c r="C695" s="219"/>
      <c r="D695" s="220" t="s">
        <v>1214</v>
      </c>
      <c r="E695" s="221" t="s">
        <v>1221</v>
      </c>
      <c r="F695" s="224">
        <v>42005</v>
      </c>
      <c r="G695" s="222">
        <v>38976</v>
      </c>
      <c r="H695" s="223" t="s">
        <v>1196</v>
      </c>
      <c r="I695" s="221" t="s">
        <v>1195</v>
      </c>
    </row>
    <row r="696" spans="1:9" ht="27">
      <c r="A696" s="214"/>
      <c r="B696" s="218"/>
      <c r="C696" s="219"/>
      <c r="D696" s="220" t="s">
        <v>1217</v>
      </c>
      <c r="E696" s="221" t="s">
        <v>1221</v>
      </c>
      <c r="F696" s="224">
        <v>42005</v>
      </c>
      <c r="G696" s="222">
        <v>38860</v>
      </c>
      <c r="H696" s="223" t="s">
        <v>1196</v>
      </c>
      <c r="I696" s="221" t="s">
        <v>1195</v>
      </c>
    </row>
    <row r="697" spans="1:9" ht="16.5">
      <c r="A697" s="214"/>
      <c r="B697" s="218"/>
      <c r="C697" s="219"/>
      <c r="D697" s="220" t="s">
        <v>1214</v>
      </c>
      <c r="E697" s="221" t="s">
        <v>1221</v>
      </c>
      <c r="F697" s="224">
        <v>42005</v>
      </c>
      <c r="G697" s="222">
        <v>22852</v>
      </c>
      <c r="H697" s="223" t="s">
        <v>1196</v>
      </c>
      <c r="I697" s="221" t="s">
        <v>1195</v>
      </c>
    </row>
    <row r="698" spans="1:9" ht="27">
      <c r="A698" s="214"/>
      <c r="B698" s="218"/>
      <c r="C698" s="219"/>
      <c r="D698" s="220" t="s">
        <v>1218</v>
      </c>
      <c r="E698" s="221" t="s">
        <v>1221</v>
      </c>
      <c r="F698" s="224">
        <v>42005</v>
      </c>
      <c r="G698" s="222">
        <v>12064</v>
      </c>
      <c r="H698" s="223" t="s">
        <v>1196</v>
      </c>
      <c r="I698" s="221" t="s">
        <v>1195</v>
      </c>
    </row>
    <row r="699" spans="1:9" ht="27">
      <c r="A699" s="214"/>
      <c r="B699" s="218"/>
      <c r="C699" s="219"/>
      <c r="D699" s="220" t="s">
        <v>1219</v>
      </c>
      <c r="E699" s="221" t="s">
        <v>1223</v>
      </c>
      <c r="F699" s="224">
        <v>42005</v>
      </c>
      <c r="G699" s="222">
        <v>2552</v>
      </c>
      <c r="H699" s="223" t="s">
        <v>1196</v>
      </c>
      <c r="I699" s="221" t="s">
        <v>1195</v>
      </c>
    </row>
    <row r="700" spans="1:9" ht="40.5">
      <c r="A700" s="214"/>
      <c r="B700" s="218"/>
      <c r="C700" s="219"/>
      <c r="D700" s="220" t="s">
        <v>1224</v>
      </c>
      <c r="E700" s="221" t="s">
        <v>1221</v>
      </c>
      <c r="F700" s="224">
        <v>42044</v>
      </c>
      <c r="G700" s="222">
        <v>13920</v>
      </c>
      <c r="H700" s="223" t="s">
        <v>1196</v>
      </c>
      <c r="I700" s="221" t="s">
        <v>1195</v>
      </c>
    </row>
    <row r="701" spans="1:9" ht="40.5">
      <c r="A701" s="214"/>
      <c r="B701" s="218"/>
      <c r="C701" s="219"/>
      <c r="D701" s="220" t="s">
        <v>1225</v>
      </c>
      <c r="E701" s="221" t="s">
        <v>1239</v>
      </c>
      <c r="F701" s="224">
        <v>42043</v>
      </c>
      <c r="G701" s="222">
        <v>65563.2</v>
      </c>
      <c r="H701" s="223" t="s">
        <v>1196</v>
      </c>
      <c r="I701" s="221" t="s">
        <v>1195</v>
      </c>
    </row>
    <row r="702" spans="1:9" ht="27">
      <c r="A702" s="214"/>
      <c r="B702" s="218"/>
      <c r="C702" s="219"/>
      <c r="D702" s="220" t="s">
        <v>1226</v>
      </c>
      <c r="E702" s="221" t="s">
        <v>1024</v>
      </c>
      <c r="F702" s="224">
        <v>42040</v>
      </c>
      <c r="G702" s="222">
        <v>6604.11</v>
      </c>
      <c r="H702" s="223" t="s">
        <v>1196</v>
      </c>
      <c r="I702" s="221" t="s">
        <v>1195</v>
      </c>
    </row>
    <row r="703" spans="1:9" ht="27">
      <c r="A703" s="214"/>
      <c r="B703" s="218"/>
      <c r="C703" s="219"/>
      <c r="D703" s="220" t="s">
        <v>1227</v>
      </c>
      <c r="E703" s="221" t="s">
        <v>1239</v>
      </c>
      <c r="F703" s="224">
        <v>42043</v>
      </c>
      <c r="G703" s="222">
        <v>16866.4</v>
      </c>
      <c r="H703" s="223" t="s">
        <v>1196</v>
      </c>
      <c r="I703" s="221" t="s">
        <v>1195</v>
      </c>
    </row>
    <row r="704" spans="1:9" ht="67.5">
      <c r="A704" s="214"/>
      <c r="B704" s="218"/>
      <c r="C704" s="219"/>
      <c r="D704" s="220" t="s">
        <v>1228</v>
      </c>
      <c r="E704" s="221" t="s">
        <v>1240</v>
      </c>
      <c r="F704" s="224">
        <v>42036</v>
      </c>
      <c r="G704" s="222">
        <v>9239.4</v>
      </c>
      <c r="H704" s="223" t="s">
        <v>1196</v>
      </c>
      <c r="I704" s="221" t="s">
        <v>1195</v>
      </c>
    </row>
    <row r="705" spans="1:9" ht="27">
      <c r="A705" s="214"/>
      <c r="B705" s="218"/>
      <c r="C705" s="219"/>
      <c r="D705" s="220" t="s">
        <v>1229</v>
      </c>
      <c r="E705" s="221" t="s">
        <v>266</v>
      </c>
      <c r="F705" s="224">
        <v>42036</v>
      </c>
      <c r="G705" s="222">
        <v>4872</v>
      </c>
      <c r="H705" s="223" t="s">
        <v>1196</v>
      </c>
      <c r="I705" s="221" t="s">
        <v>1195</v>
      </c>
    </row>
    <row r="706" spans="1:9" ht="40.5">
      <c r="A706" s="214"/>
      <c r="B706" s="218"/>
      <c r="C706" s="219"/>
      <c r="D706" s="220" t="s">
        <v>1230</v>
      </c>
      <c r="E706" s="221" t="s">
        <v>1239</v>
      </c>
      <c r="F706" s="224">
        <v>42036</v>
      </c>
      <c r="G706" s="222">
        <v>16866.4</v>
      </c>
      <c r="H706" s="223" t="s">
        <v>1196</v>
      </c>
      <c r="I706" s="221" t="s">
        <v>1195</v>
      </c>
    </row>
    <row r="707" spans="1:9" ht="27">
      <c r="A707" s="214"/>
      <c r="B707" s="225"/>
      <c r="C707" s="226"/>
      <c r="D707" s="227" t="s">
        <v>1231</v>
      </c>
      <c r="E707" s="228" t="s">
        <v>1239</v>
      </c>
      <c r="F707" s="245">
        <v>42036</v>
      </c>
      <c r="G707" s="229">
        <v>49503</v>
      </c>
      <c r="H707" s="251" t="s">
        <v>1196</v>
      </c>
      <c r="I707" s="228" t="s">
        <v>1195</v>
      </c>
    </row>
    <row r="708" spans="1:10" ht="13.5" customHeight="1">
      <c r="A708" s="214"/>
      <c r="B708" s="375" t="s">
        <v>691</v>
      </c>
      <c r="C708" s="376"/>
      <c r="D708" s="376"/>
      <c r="E708" s="376"/>
      <c r="F708" s="376"/>
      <c r="G708" s="231">
        <f>SUM(G695:G707)</f>
        <v>298738.51</v>
      </c>
      <c r="H708" s="252"/>
      <c r="I708" s="218"/>
      <c r="J708" s="233">
        <f>G708</f>
        <v>298738.51</v>
      </c>
    </row>
    <row r="709" spans="1:9" ht="13.5">
      <c r="A709" s="214"/>
      <c r="B709" s="218"/>
      <c r="C709" s="234"/>
      <c r="D709" s="234"/>
      <c r="E709" s="218"/>
      <c r="F709" s="247"/>
      <c r="G709" s="235"/>
      <c r="H709" s="235"/>
      <c r="I709" s="218"/>
    </row>
    <row r="710" spans="1:9" ht="12.75">
      <c r="A710" s="214"/>
      <c r="B710" s="237" t="s">
        <v>1632</v>
      </c>
      <c r="C710" s="237"/>
      <c r="D710" s="101" t="s">
        <v>6</v>
      </c>
      <c r="E710" s="101" t="s">
        <v>1669</v>
      </c>
      <c r="F710" s="237"/>
      <c r="G710" s="238" t="s">
        <v>1626</v>
      </c>
      <c r="H710" s="237"/>
      <c r="I710" s="237"/>
    </row>
    <row r="711" spans="1:9" ht="12.75">
      <c r="A711" s="214"/>
      <c r="B711" s="237"/>
      <c r="C711" s="237"/>
      <c r="D711" s="237"/>
      <c r="E711" s="237"/>
      <c r="F711" s="237"/>
      <c r="G711" s="238"/>
      <c r="H711" s="237"/>
      <c r="I711" s="237"/>
    </row>
    <row r="712" ht="12.75">
      <c r="A712" s="214"/>
    </row>
    <row r="713" spans="1:9" ht="12.75">
      <c r="A713" s="214"/>
      <c r="B713" s="237"/>
      <c r="C713" s="237"/>
      <c r="D713" s="237"/>
      <c r="E713" s="237"/>
      <c r="F713" s="237"/>
      <c r="G713" s="238"/>
      <c r="H713" s="237"/>
      <c r="I713" s="237"/>
    </row>
    <row r="714" spans="1:9" ht="12.75">
      <c r="A714" s="214"/>
      <c r="B714" s="101" t="s">
        <v>1664</v>
      </c>
      <c r="C714" s="237"/>
      <c r="D714" s="237" t="s">
        <v>1399</v>
      </c>
      <c r="E714" s="373" t="s">
        <v>1776</v>
      </c>
      <c r="F714" s="373"/>
      <c r="G714" s="238" t="s">
        <v>1401</v>
      </c>
      <c r="H714" s="237"/>
      <c r="I714" s="237"/>
    </row>
    <row r="715" spans="1:9" ht="15.75">
      <c r="A715" s="214"/>
      <c r="B715" s="207" t="s">
        <v>45</v>
      </c>
      <c r="C715" s="207"/>
      <c r="G715" s="208"/>
      <c r="H715" s="209"/>
      <c r="I715" s="210"/>
    </row>
    <row r="716" spans="1:9" ht="15.75">
      <c r="A716" s="214"/>
      <c r="B716" s="207" t="s">
        <v>10</v>
      </c>
      <c r="C716" s="207"/>
      <c r="I716" s="206" t="s">
        <v>1884</v>
      </c>
    </row>
    <row r="717" spans="1:3" ht="15.75">
      <c r="A717" s="214"/>
      <c r="B717" s="207" t="s">
        <v>1883</v>
      </c>
      <c r="C717" s="207"/>
    </row>
    <row r="718" spans="1:9" ht="15.75">
      <c r="A718" s="214"/>
      <c r="B718" s="207" t="s">
        <v>20</v>
      </c>
      <c r="C718" s="207"/>
      <c r="D718" s="212"/>
      <c r="E718" s="212"/>
      <c r="F718" s="212"/>
      <c r="G718" s="213"/>
      <c r="H718" s="212"/>
      <c r="I718" s="212"/>
    </row>
    <row r="719" ht="12.75">
      <c r="A719" s="214"/>
    </row>
    <row r="720" spans="1:9" ht="25.5">
      <c r="A720" s="193" t="s">
        <v>1782</v>
      </c>
      <c r="B720" s="189" t="s">
        <v>19</v>
      </c>
      <c r="C720" s="9" t="s">
        <v>9</v>
      </c>
      <c r="D720" s="9" t="s">
        <v>12</v>
      </c>
      <c r="E720" s="9" t="s">
        <v>22</v>
      </c>
      <c r="F720" s="9" t="s">
        <v>13</v>
      </c>
      <c r="G720" s="136" t="s">
        <v>3</v>
      </c>
      <c r="H720" s="9" t="s">
        <v>4</v>
      </c>
      <c r="I720" s="9" t="s">
        <v>11</v>
      </c>
    </row>
    <row r="721" spans="1:9" ht="13.5">
      <c r="A721" s="214"/>
      <c r="B721" s="218"/>
      <c r="C721" s="219"/>
      <c r="D721" s="220"/>
      <c r="E721" s="221"/>
      <c r="F721" s="224"/>
      <c r="G721" s="222"/>
      <c r="H721" s="223"/>
      <c r="I721" s="221"/>
    </row>
    <row r="722" spans="1:9" ht="27">
      <c r="A722" s="214"/>
      <c r="B722" s="218"/>
      <c r="C722" s="219"/>
      <c r="D722" s="220" t="s">
        <v>1232</v>
      </c>
      <c r="E722" s="221" t="s">
        <v>311</v>
      </c>
      <c r="F722" s="224">
        <v>42036</v>
      </c>
      <c r="G722" s="222">
        <v>4872</v>
      </c>
      <c r="H722" s="223" t="s">
        <v>1196</v>
      </c>
      <c r="I722" s="221" t="s">
        <v>1195</v>
      </c>
    </row>
    <row r="723" spans="1:9" ht="27">
      <c r="A723" s="214"/>
      <c r="B723" s="218"/>
      <c r="C723" s="219"/>
      <c r="D723" s="220" t="s">
        <v>1233</v>
      </c>
      <c r="E723" s="221" t="s">
        <v>1241</v>
      </c>
      <c r="F723" s="224">
        <v>42036</v>
      </c>
      <c r="G723" s="222">
        <v>2185.37</v>
      </c>
      <c r="H723" s="223" t="s">
        <v>1196</v>
      </c>
      <c r="I723" s="221" t="s">
        <v>1195</v>
      </c>
    </row>
    <row r="724" spans="1:9" ht="27">
      <c r="A724" s="214"/>
      <c r="B724" s="218"/>
      <c r="C724" s="219"/>
      <c r="D724" s="220" t="s">
        <v>1234</v>
      </c>
      <c r="E724" s="221" t="s">
        <v>1239</v>
      </c>
      <c r="F724" s="224">
        <v>42083</v>
      </c>
      <c r="G724" s="222">
        <v>6600.4</v>
      </c>
      <c r="H724" s="223" t="s">
        <v>1196</v>
      </c>
      <c r="I724" s="221" t="s">
        <v>1195</v>
      </c>
    </row>
    <row r="725" spans="1:9" ht="27">
      <c r="A725" s="214"/>
      <c r="B725" s="218"/>
      <c r="C725" s="219"/>
      <c r="D725" s="220" t="s">
        <v>1235</v>
      </c>
      <c r="E725" s="221" t="s">
        <v>1220</v>
      </c>
      <c r="F725" s="224">
        <v>42064</v>
      </c>
      <c r="G725" s="222">
        <v>3891.8</v>
      </c>
      <c r="H725" s="223" t="s">
        <v>1196</v>
      </c>
      <c r="I725" s="221" t="s">
        <v>1195</v>
      </c>
    </row>
    <row r="726" spans="1:9" ht="27">
      <c r="A726" s="214"/>
      <c r="B726" s="218"/>
      <c r="C726" s="219"/>
      <c r="D726" s="220" t="s">
        <v>1236</v>
      </c>
      <c r="E726" s="221" t="s">
        <v>1221</v>
      </c>
      <c r="F726" s="224">
        <v>42064</v>
      </c>
      <c r="G726" s="222">
        <v>23838</v>
      </c>
      <c r="H726" s="223" t="s">
        <v>1196</v>
      </c>
      <c r="I726" s="221" t="s">
        <v>1195</v>
      </c>
    </row>
    <row r="727" spans="1:9" ht="40.5">
      <c r="A727" s="214"/>
      <c r="B727" s="218"/>
      <c r="C727" s="219"/>
      <c r="D727" s="220" t="s">
        <v>1237</v>
      </c>
      <c r="E727" s="221" t="s">
        <v>1220</v>
      </c>
      <c r="F727" s="224">
        <v>42064</v>
      </c>
      <c r="G727" s="222">
        <v>6142.2</v>
      </c>
      <c r="H727" s="223" t="s">
        <v>1196</v>
      </c>
      <c r="I727" s="221" t="s">
        <v>1195</v>
      </c>
    </row>
    <row r="728" spans="1:9" ht="27">
      <c r="A728" s="214"/>
      <c r="B728" s="218"/>
      <c r="C728" s="219"/>
      <c r="D728" s="220" t="s">
        <v>1238</v>
      </c>
      <c r="E728" s="221" t="s">
        <v>1161</v>
      </c>
      <c r="F728" s="224">
        <v>42064</v>
      </c>
      <c r="G728" s="222">
        <v>4037.96</v>
      </c>
      <c r="H728" s="223" t="s">
        <v>1196</v>
      </c>
      <c r="I728" s="221" t="s">
        <v>1195</v>
      </c>
    </row>
    <row r="729" spans="1:9" ht="27">
      <c r="A729" s="214"/>
      <c r="B729" s="218"/>
      <c r="C729" s="219"/>
      <c r="D729" s="220" t="s">
        <v>1242</v>
      </c>
      <c r="E729" s="221" t="s">
        <v>1239</v>
      </c>
      <c r="F729" s="224">
        <v>42064</v>
      </c>
      <c r="G729" s="222">
        <v>8741.76</v>
      </c>
      <c r="H729" s="223" t="s">
        <v>1196</v>
      </c>
      <c r="I729" s="221" t="s">
        <v>1195</v>
      </c>
    </row>
    <row r="730" spans="1:9" ht="27">
      <c r="A730" s="214"/>
      <c r="B730" s="218"/>
      <c r="C730" s="219"/>
      <c r="D730" s="220" t="s">
        <v>1243</v>
      </c>
      <c r="E730" s="221" t="s">
        <v>1241</v>
      </c>
      <c r="F730" s="224">
        <v>42064</v>
      </c>
      <c r="G730" s="222">
        <v>9900.6</v>
      </c>
      <c r="H730" s="223" t="s">
        <v>1196</v>
      </c>
      <c r="I730" s="221" t="s">
        <v>1195</v>
      </c>
    </row>
    <row r="731" spans="1:9" ht="16.5">
      <c r="A731" s="214"/>
      <c r="B731" s="218"/>
      <c r="C731" s="219"/>
      <c r="D731" s="220" t="s">
        <v>1244</v>
      </c>
      <c r="E731" s="221" t="s">
        <v>1220</v>
      </c>
      <c r="F731" s="224">
        <v>42064</v>
      </c>
      <c r="G731" s="222">
        <v>4999.99</v>
      </c>
      <c r="H731" s="223" t="s">
        <v>1196</v>
      </c>
      <c r="I731" s="221" t="s">
        <v>1195</v>
      </c>
    </row>
    <row r="732" spans="1:9" ht="27">
      <c r="A732" s="214"/>
      <c r="B732" s="218"/>
      <c r="C732" s="219"/>
      <c r="D732" s="220" t="s">
        <v>1243</v>
      </c>
      <c r="E732" s="221" t="s">
        <v>1223</v>
      </c>
      <c r="F732" s="224">
        <v>42082</v>
      </c>
      <c r="G732" s="222">
        <v>9900.6</v>
      </c>
      <c r="H732" s="223" t="s">
        <v>1196</v>
      </c>
      <c r="I732" s="221" t="s">
        <v>1195</v>
      </c>
    </row>
    <row r="733" spans="1:9" ht="16.5">
      <c r="A733" s="214"/>
      <c r="B733" s="218"/>
      <c r="C733" s="219"/>
      <c r="D733" s="220" t="s">
        <v>1245</v>
      </c>
      <c r="E733" s="221" t="s">
        <v>1220</v>
      </c>
      <c r="F733" s="224">
        <v>42064</v>
      </c>
      <c r="G733" s="222">
        <v>3891.8</v>
      </c>
      <c r="H733" s="223" t="s">
        <v>1196</v>
      </c>
      <c r="I733" s="221" t="s">
        <v>1195</v>
      </c>
    </row>
    <row r="734" spans="1:9" ht="27">
      <c r="A734" s="214"/>
      <c r="B734" s="218"/>
      <c r="C734" s="219"/>
      <c r="D734" s="220" t="s">
        <v>1246</v>
      </c>
      <c r="E734" s="221" t="s">
        <v>1254</v>
      </c>
      <c r="F734" s="224">
        <v>42064</v>
      </c>
      <c r="G734" s="222">
        <v>4370.88</v>
      </c>
      <c r="H734" s="223" t="s">
        <v>1196</v>
      </c>
      <c r="I734" s="221" t="s">
        <v>1195</v>
      </c>
    </row>
    <row r="735" spans="1:9" ht="16.5">
      <c r="A735" s="214"/>
      <c r="B735" s="218"/>
      <c r="C735" s="219"/>
      <c r="D735" s="220" t="s">
        <v>1247</v>
      </c>
      <c r="E735" s="221" t="s">
        <v>1220</v>
      </c>
      <c r="F735" s="224">
        <v>42064</v>
      </c>
      <c r="G735" s="222">
        <v>3691.12</v>
      </c>
      <c r="H735" s="223" t="s">
        <v>1196</v>
      </c>
      <c r="I735" s="221" t="s">
        <v>1195</v>
      </c>
    </row>
    <row r="736" spans="1:9" ht="27">
      <c r="A736" s="214"/>
      <c r="B736" s="225"/>
      <c r="C736" s="226"/>
      <c r="D736" s="227" t="s">
        <v>1248</v>
      </c>
      <c r="E736" s="228" t="s">
        <v>1024</v>
      </c>
      <c r="F736" s="245">
        <v>42095</v>
      </c>
      <c r="G736" s="229">
        <v>2842</v>
      </c>
      <c r="H736" s="251" t="s">
        <v>1196</v>
      </c>
      <c r="I736" s="228" t="s">
        <v>1195</v>
      </c>
    </row>
    <row r="737" spans="1:10" ht="13.5" customHeight="1">
      <c r="A737" s="214"/>
      <c r="B737" s="374" t="s">
        <v>691</v>
      </c>
      <c r="C737" s="374"/>
      <c r="D737" s="374"/>
      <c r="E737" s="374"/>
      <c r="F737" s="375"/>
      <c r="G737" s="231">
        <f>SUM(G722:G736)</f>
        <v>99906.48000000001</v>
      </c>
      <c r="H737" s="252"/>
      <c r="I737" s="218"/>
      <c r="J737" s="233">
        <f>G737</f>
        <v>99906.48000000001</v>
      </c>
    </row>
    <row r="738" spans="1:9" ht="12.75">
      <c r="A738" s="214"/>
      <c r="B738" s="237" t="s">
        <v>1629</v>
      </c>
      <c r="C738" s="237"/>
      <c r="D738" s="101" t="s">
        <v>6</v>
      </c>
      <c r="E738" s="101" t="s">
        <v>1670</v>
      </c>
      <c r="F738" s="237"/>
      <c r="G738" s="238" t="s">
        <v>1633</v>
      </c>
      <c r="H738" s="237"/>
      <c r="I738" s="237"/>
    </row>
    <row r="739" ht="12.75">
      <c r="A739" s="214"/>
    </row>
    <row r="740" spans="1:9" ht="12.75">
      <c r="A740" s="214"/>
      <c r="B740" s="237"/>
      <c r="C740" s="237"/>
      <c r="D740" s="237"/>
      <c r="E740" s="237"/>
      <c r="F740" s="237"/>
      <c r="G740" s="238"/>
      <c r="H740" s="237"/>
      <c r="I740" s="237"/>
    </row>
    <row r="741" ht="12.75">
      <c r="A741" s="214"/>
    </row>
    <row r="742" spans="1:9" ht="12.75">
      <c r="A742" s="214"/>
      <c r="B742" s="101" t="s">
        <v>1664</v>
      </c>
      <c r="C742" s="237"/>
      <c r="D742" s="237" t="s">
        <v>1399</v>
      </c>
      <c r="E742" s="373" t="s">
        <v>1776</v>
      </c>
      <c r="F742" s="373"/>
      <c r="G742" s="238" t="s">
        <v>1401</v>
      </c>
      <c r="H742" s="237"/>
      <c r="I742" s="237"/>
    </row>
    <row r="743" spans="1:9" ht="15.75">
      <c r="A743" s="214"/>
      <c r="B743" s="207" t="s">
        <v>45</v>
      </c>
      <c r="C743" s="207"/>
      <c r="G743" s="208"/>
      <c r="H743" s="209"/>
      <c r="I743" s="210"/>
    </row>
    <row r="744" spans="1:9" ht="15.75">
      <c r="A744" s="214"/>
      <c r="B744" s="207" t="s">
        <v>10</v>
      </c>
      <c r="C744" s="207"/>
      <c r="I744" s="206" t="s">
        <v>1884</v>
      </c>
    </row>
    <row r="745" spans="1:3" ht="15.75">
      <c r="A745" s="214"/>
      <c r="B745" s="207" t="s">
        <v>1883</v>
      </c>
      <c r="C745" s="207"/>
    </row>
    <row r="746" spans="1:9" ht="15.75">
      <c r="A746" s="214"/>
      <c r="B746" s="207" t="s">
        <v>20</v>
      </c>
      <c r="C746" s="207"/>
      <c r="D746" s="212"/>
      <c r="E746" s="212"/>
      <c r="F746" s="212"/>
      <c r="G746" s="213"/>
      <c r="H746" s="212"/>
      <c r="I746" s="212"/>
    </row>
    <row r="747" ht="12.75">
      <c r="A747" s="214"/>
    </row>
    <row r="748" spans="1:9" ht="25.5">
      <c r="A748" s="193" t="s">
        <v>1782</v>
      </c>
      <c r="B748" s="189" t="s">
        <v>19</v>
      </c>
      <c r="C748" s="9" t="s">
        <v>9</v>
      </c>
      <c r="D748" s="9" t="s">
        <v>12</v>
      </c>
      <c r="E748" s="9" t="s">
        <v>22</v>
      </c>
      <c r="F748" s="9" t="s">
        <v>13</v>
      </c>
      <c r="G748" s="136" t="s">
        <v>3</v>
      </c>
      <c r="H748" s="9" t="s">
        <v>4</v>
      </c>
      <c r="I748" s="9" t="s">
        <v>11</v>
      </c>
    </row>
    <row r="749" spans="1:9" ht="13.5">
      <c r="A749" s="214"/>
      <c r="B749" s="218"/>
      <c r="C749" s="219"/>
      <c r="D749" s="220"/>
      <c r="E749" s="221"/>
      <c r="F749" s="224"/>
      <c r="G749" s="222"/>
      <c r="H749" s="223"/>
      <c r="I749" s="221"/>
    </row>
    <row r="750" spans="1:9" ht="40.5">
      <c r="A750" s="214"/>
      <c r="B750" s="218"/>
      <c r="C750" s="219"/>
      <c r="D750" s="220" t="s">
        <v>1249</v>
      </c>
      <c r="E750" s="221" t="s">
        <v>1239</v>
      </c>
      <c r="F750" s="224">
        <v>42095</v>
      </c>
      <c r="G750" s="222">
        <v>8741.76</v>
      </c>
      <c r="H750" s="223" t="s">
        <v>1196</v>
      </c>
      <c r="I750" s="221" t="s">
        <v>1195</v>
      </c>
    </row>
    <row r="751" spans="1:9" ht="27">
      <c r="A751" s="214"/>
      <c r="B751" s="218"/>
      <c r="C751" s="219"/>
      <c r="D751" s="220" t="s">
        <v>1234</v>
      </c>
      <c r="E751" s="221" t="s">
        <v>1239</v>
      </c>
      <c r="F751" s="224">
        <v>42093</v>
      </c>
      <c r="G751" s="222">
        <v>6600.4</v>
      </c>
      <c r="H751" s="223" t="s">
        <v>1196</v>
      </c>
      <c r="I751" s="221" t="s">
        <v>1195</v>
      </c>
    </row>
    <row r="752" spans="1:9" ht="27">
      <c r="A752" s="214"/>
      <c r="B752" s="218"/>
      <c r="C752" s="219"/>
      <c r="D752" s="220" t="s">
        <v>1250</v>
      </c>
      <c r="E752" s="221" t="s">
        <v>311</v>
      </c>
      <c r="F752" s="224">
        <v>42136</v>
      </c>
      <c r="G752" s="222">
        <v>4515.88</v>
      </c>
      <c r="H752" s="223" t="s">
        <v>1196</v>
      </c>
      <c r="I752" s="221" t="s">
        <v>1195</v>
      </c>
    </row>
    <row r="753" spans="1:9" ht="27">
      <c r="A753" s="214"/>
      <c r="B753" s="218"/>
      <c r="C753" s="219"/>
      <c r="D753" s="220" t="s">
        <v>1250</v>
      </c>
      <c r="E753" s="221" t="s">
        <v>311</v>
      </c>
      <c r="F753" s="224">
        <v>42125</v>
      </c>
      <c r="G753" s="222">
        <v>4515.88</v>
      </c>
      <c r="H753" s="223" t="s">
        <v>1196</v>
      </c>
      <c r="I753" s="221" t="s">
        <v>1195</v>
      </c>
    </row>
    <row r="754" spans="1:9" ht="16.5">
      <c r="A754" s="214"/>
      <c r="B754" s="218"/>
      <c r="C754" s="219"/>
      <c r="D754" s="220" t="s">
        <v>1251</v>
      </c>
      <c r="E754" s="221" t="s">
        <v>266</v>
      </c>
      <c r="F754" s="224">
        <v>42125</v>
      </c>
      <c r="G754" s="222">
        <v>7333.52</v>
      </c>
      <c r="H754" s="223" t="s">
        <v>1196</v>
      </c>
      <c r="I754" s="221" t="s">
        <v>1195</v>
      </c>
    </row>
    <row r="755" spans="1:9" ht="54">
      <c r="A755" s="214"/>
      <c r="B755" s="218"/>
      <c r="C755" s="219"/>
      <c r="D755" s="220" t="s">
        <v>1252</v>
      </c>
      <c r="E755" s="221" t="s">
        <v>311</v>
      </c>
      <c r="F755" s="224">
        <v>42125</v>
      </c>
      <c r="G755" s="222">
        <v>17514.84</v>
      </c>
      <c r="H755" s="223" t="s">
        <v>1196</v>
      </c>
      <c r="I755" s="221" t="s">
        <v>1195</v>
      </c>
    </row>
    <row r="756" spans="1:9" ht="27">
      <c r="A756" s="214"/>
      <c r="B756" s="218"/>
      <c r="C756" s="219"/>
      <c r="D756" s="220" t="s">
        <v>1353</v>
      </c>
      <c r="E756" s="221" t="s">
        <v>1161</v>
      </c>
      <c r="F756" s="224">
        <v>42093</v>
      </c>
      <c r="G756" s="222">
        <v>4060</v>
      </c>
      <c r="H756" s="223" t="s">
        <v>1196</v>
      </c>
      <c r="I756" s="221" t="s">
        <v>1195</v>
      </c>
    </row>
    <row r="757" spans="1:9" ht="54">
      <c r="A757" s="214"/>
      <c r="B757" s="218"/>
      <c r="C757" s="219"/>
      <c r="D757" s="220" t="s">
        <v>1253</v>
      </c>
      <c r="E757" s="221" t="s">
        <v>311</v>
      </c>
      <c r="F757" s="224">
        <v>42131</v>
      </c>
      <c r="G757" s="222">
        <v>18560</v>
      </c>
      <c r="H757" s="223" t="s">
        <v>1196</v>
      </c>
      <c r="I757" s="221" t="s">
        <v>1195</v>
      </c>
    </row>
    <row r="758" spans="1:9" ht="40.5">
      <c r="A758" s="214"/>
      <c r="B758" s="218"/>
      <c r="C758" s="219"/>
      <c r="D758" s="220" t="s">
        <v>1255</v>
      </c>
      <c r="E758" s="221" t="s">
        <v>311</v>
      </c>
      <c r="F758" s="224">
        <v>42131</v>
      </c>
      <c r="G758" s="222">
        <v>15080</v>
      </c>
      <c r="H758" s="223" t="s">
        <v>1196</v>
      </c>
      <c r="I758" s="221" t="s">
        <v>1195</v>
      </c>
    </row>
    <row r="759" spans="1:9" ht="27">
      <c r="A759" s="214"/>
      <c r="B759" s="218"/>
      <c r="C759" s="219"/>
      <c r="D759" s="220" t="s">
        <v>1256</v>
      </c>
      <c r="E759" s="221" t="s">
        <v>1239</v>
      </c>
      <c r="F759" s="224">
        <v>42125</v>
      </c>
      <c r="G759" s="222">
        <v>3300.2</v>
      </c>
      <c r="H759" s="223" t="s">
        <v>1196</v>
      </c>
      <c r="I759" s="221" t="s">
        <v>1195</v>
      </c>
    </row>
    <row r="760" spans="1:9" ht="40.5">
      <c r="A760" s="214"/>
      <c r="B760" s="218"/>
      <c r="C760" s="219"/>
      <c r="D760" s="220" t="s">
        <v>1257</v>
      </c>
      <c r="E760" s="221" t="s">
        <v>311</v>
      </c>
      <c r="F760" s="224">
        <v>42125</v>
      </c>
      <c r="G760" s="222">
        <v>9230.12</v>
      </c>
      <c r="H760" s="223" t="s">
        <v>1196</v>
      </c>
      <c r="I760" s="221" t="s">
        <v>1195</v>
      </c>
    </row>
    <row r="761" spans="1:9" ht="27">
      <c r="A761" s="214"/>
      <c r="B761" s="225"/>
      <c r="C761" s="226"/>
      <c r="D761" s="227" t="s">
        <v>1354</v>
      </c>
      <c r="E761" s="228" t="s">
        <v>311</v>
      </c>
      <c r="F761" s="245">
        <v>42179</v>
      </c>
      <c r="G761" s="229">
        <v>55854</v>
      </c>
      <c r="H761" s="251" t="s">
        <v>1196</v>
      </c>
      <c r="I761" s="228" t="s">
        <v>1195</v>
      </c>
    </row>
    <row r="762" spans="1:10" ht="13.5" customHeight="1">
      <c r="A762" s="214"/>
      <c r="B762" s="374" t="s">
        <v>691</v>
      </c>
      <c r="C762" s="374"/>
      <c r="D762" s="374"/>
      <c r="E762" s="374"/>
      <c r="F762" s="375"/>
      <c r="G762" s="231">
        <f>SUM(G750:G761)</f>
        <v>155306.59999999998</v>
      </c>
      <c r="H762" s="252"/>
      <c r="I762" s="218"/>
      <c r="J762" s="233">
        <f>G762</f>
        <v>155306.59999999998</v>
      </c>
    </row>
    <row r="763" spans="1:9" ht="12.75">
      <c r="A763" s="214"/>
      <c r="B763" s="237" t="s">
        <v>1632</v>
      </c>
      <c r="C763" s="237"/>
      <c r="D763" s="101" t="s">
        <v>6</v>
      </c>
      <c r="E763" s="101" t="s">
        <v>1670</v>
      </c>
      <c r="F763" s="237"/>
      <c r="G763" s="238" t="s">
        <v>1425</v>
      </c>
      <c r="H763" s="237"/>
      <c r="I763" s="237"/>
    </row>
    <row r="764" ht="12.75">
      <c r="A764" s="214"/>
    </row>
    <row r="765" spans="1:9" ht="12.75">
      <c r="A765" s="214"/>
      <c r="B765" s="237"/>
      <c r="C765" s="237"/>
      <c r="D765" s="237"/>
      <c r="E765" s="237"/>
      <c r="F765" s="237"/>
      <c r="G765" s="238"/>
      <c r="H765" s="237"/>
      <c r="I765" s="237"/>
    </row>
    <row r="766" ht="12.75">
      <c r="A766" s="214"/>
    </row>
    <row r="767" spans="1:9" ht="12.75">
      <c r="A767" s="214"/>
      <c r="B767" s="101" t="s">
        <v>1664</v>
      </c>
      <c r="C767" s="237"/>
      <c r="D767" s="237" t="s">
        <v>1399</v>
      </c>
      <c r="E767" s="373" t="s">
        <v>1776</v>
      </c>
      <c r="F767" s="373"/>
      <c r="G767" s="238" t="s">
        <v>1401</v>
      </c>
      <c r="H767" s="237"/>
      <c r="I767" s="237"/>
    </row>
    <row r="768" spans="1:9" ht="15.75">
      <c r="A768" s="214"/>
      <c r="B768" s="207" t="s">
        <v>45</v>
      </c>
      <c r="C768" s="207"/>
      <c r="G768" s="208"/>
      <c r="H768" s="209"/>
      <c r="I768" s="210"/>
    </row>
    <row r="769" spans="1:9" ht="15.75">
      <c r="A769" s="214"/>
      <c r="B769" s="207" t="s">
        <v>10</v>
      </c>
      <c r="C769" s="207"/>
      <c r="I769" s="206" t="s">
        <v>1884</v>
      </c>
    </row>
    <row r="770" spans="1:3" ht="15.75">
      <c r="A770" s="214"/>
      <c r="B770" s="207" t="s">
        <v>1883</v>
      </c>
      <c r="C770" s="207"/>
    </row>
    <row r="771" spans="1:9" ht="15.75">
      <c r="A771" s="214"/>
      <c r="B771" s="207" t="s">
        <v>20</v>
      </c>
      <c r="C771" s="207"/>
      <c r="D771" s="212"/>
      <c r="E771" s="212"/>
      <c r="F771" s="212"/>
      <c r="G771" s="213"/>
      <c r="H771" s="212"/>
      <c r="I771" s="212"/>
    </row>
    <row r="772" ht="12.75">
      <c r="A772" s="214"/>
    </row>
    <row r="773" spans="1:9" ht="25.5">
      <c r="A773" s="193" t="s">
        <v>1782</v>
      </c>
      <c r="B773" s="189" t="s">
        <v>19</v>
      </c>
      <c r="C773" s="9" t="s">
        <v>9</v>
      </c>
      <c r="D773" s="9" t="s">
        <v>12</v>
      </c>
      <c r="E773" s="9" t="s">
        <v>22</v>
      </c>
      <c r="F773" s="9" t="s">
        <v>13</v>
      </c>
      <c r="G773" s="136" t="s">
        <v>3</v>
      </c>
      <c r="H773" s="9" t="s">
        <v>4</v>
      </c>
      <c r="I773" s="9" t="s">
        <v>11</v>
      </c>
    </row>
    <row r="774" spans="1:9" ht="13.5">
      <c r="A774" s="214"/>
      <c r="B774" s="218"/>
      <c r="C774" s="219"/>
      <c r="D774" s="220"/>
      <c r="E774" s="221"/>
      <c r="F774" s="224"/>
      <c r="G774" s="222"/>
      <c r="H774" s="223"/>
      <c r="I774" s="221"/>
    </row>
    <row r="775" spans="1:9" ht="54">
      <c r="A775" s="214"/>
      <c r="B775" s="218"/>
      <c r="C775" s="219"/>
      <c r="D775" s="220" t="s">
        <v>1258</v>
      </c>
      <c r="E775" s="221" t="s">
        <v>1239</v>
      </c>
      <c r="F775" s="224">
        <v>42186</v>
      </c>
      <c r="G775" s="222">
        <v>15921</v>
      </c>
      <c r="H775" s="223" t="s">
        <v>1196</v>
      </c>
      <c r="I775" s="221" t="s">
        <v>1195</v>
      </c>
    </row>
    <row r="776" spans="1:9" ht="27">
      <c r="A776" s="214"/>
      <c r="B776" s="218"/>
      <c r="C776" s="219"/>
      <c r="D776" s="220" t="s">
        <v>1259</v>
      </c>
      <c r="E776" s="221" t="s">
        <v>1239</v>
      </c>
      <c r="F776" s="224">
        <v>42179</v>
      </c>
      <c r="G776" s="222">
        <v>6032</v>
      </c>
      <c r="H776" s="223" t="s">
        <v>1196</v>
      </c>
      <c r="I776" s="221" t="s">
        <v>1195</v>
      </c>
    </row>
    <row r="777" spans="1:9" ht="27">
      <c r="A777" s="214"/>
      <c r="B777" s="218"/>
      <c r="C777" s="219"/>
      <c r="D777" s="220" t="s">
        <v>1260</v>
      </c>
      <c r="E777" s="221" t="s">
        <v>1024</v>
      </c>
      <c r="F777" s="224">
        <v>42179</v>
      </c>
      <c r="G777" s="222">
        <v>5011.2</v>
      </c>
      <c r="H777" s="223" t="s">
        <v>1196</v>
      </c>
      <c r="I777" s="221" t="s">
        <v>1195</v>
      </c>
    </row>
    <row r="778" spans="1:9" ht="27">
      <c r="A778" s="214"/>
      <c r="B778" s="218"/>
      <c r="C778" s="219"/>
      <c r="D778" s="220" t="s">
        <v>1261</v>
      </c>
      <c r="E778" s="221" t="s">
        <v>311</v>
      </c>
      <c r="F778" s="224">
        <v>42213</v>
      </c>
      <c r="G778" s="222">
        <v>11020</v>
      </c>
      <c r="H778" s="223" t="s">
        <v>1196</v>
      </c>
      <c r="I778" s="221" t="s">
        <v>1195</v>
      </c>
    </row>
    <row r="779" spans="1:9" ht="27">
      <c r="A779" s="214"/>
      <c r="B779" s="218"/>
      <c r="C779" s="219"/>
      <c r="D779" s="220" t="s">
        <v>1262</v>
      </c>
      <c r="E779" s="221" t="s">
        <v>266</v>
      </c>
      <c r="F779" s="224">
        <v>42214</v>
      </c>
      <c r="G779" s="222">
        <v>4580</v>
      </c>
      <c r="H779" s="223" t="s">
        <v>1196</v>
      </c>
      <c r="I779" s="221" t="s">
        <v>1195</v>
      </c>
    </row>
    <row r="780" spans="1:9" ht="27">
      <c r="A780" s="214"/>
      <c r="B780" s="218"/>
      <c r="C780" s="219"/>
      <c r="D780" s="220" t="s">
        <v>1262</v>
      </c>
      <c r="E780" s="221" t="s">
        <v>1221</v>
      </c>
      <c r="F780" s="224">
        <v>42214</v>
      </c>
      <c r="G780" s="222">
        <v>4580</v>
      </c>
      <c r="H780" s="223" t="s">
        <v>1196</v>
      </c>
      <c r="I780" s="221" t="s">
        <v>1195</v>
      </c>
    </row>
    <row r="781" spans="1:9" ht="27">
      <c r="A781" s="214"/>
      <c r="B781" s="218"/>
      <c r="C781" s="219"/>
      <c r="D781" s="220" t="s">
        <v>1263</v>
      </c>
      <c r="E781" s="221" t="s">
        <v>689</v>
      </c>
      <c r="F781" s="224">
        <v>42208</v>
      </c>
      <c r="G781" s="222">
        <v>4370.88</v>
      </c>
      <c r="H781" s="223" t="s">
        <v>1196</v>
      </c>
      <c r="I781" s="221" t="s">
        <v>1195</v>
      </c>
    </row>
    <row r="782" spans="1:9" ht="27">
      <c r="A782" s="214"/>
      <c r="B782" s="218"/>
      <c r="C782" s="219"/>
      <c r="D782" s="220" t="s">
        <v>1264</v>
      </c>
      <c r="E782" s="221" t="s">
        <v>1267</v>
      </c>
      <c r="F782" s="224">
        <v>42214</v>
      </c>
      <c r="G782" s="222">
        <v>3335.58</v>
      </c>
      <c r="H782" s="223" t="s">
        <v>1196</v>
      </c>
      <c r="I782" s="221" t="s">
        <v>1195</v>
      </c>
    </row>
    <row r="783" spans="1:9" ht="27">
      <c r="A783" s="214"/>
      <c r="B783" s="218"/>
      <c r="C783" s="219"/>
      <c r="D783" s="220" t="s">
        <v>1265</v>
      </c>
      <c r="E783" s="221" t="s">
        <v>689</v>
      </c>
      <c r="F783" s="224">
        <v>42214</v>
      </c>
      <c r="G783" s="222">
        <v>1505.91</v>
      </c>
      <c r="H783" s="223" t="s">
        <v>1196</v>
      </c>
      <c r="I783" s="221" t="s">
        <v>1195</v>
      </c>
    </row>
    <row r="784" spans="1:9" ht="40.5">
      <c r="A784" s="214"/>
      <c r="B784" s="218"/>
      <c r="C784" s="219"/>
      <c r="D784" s="220" t="s">
        <v>1266</v>
      </c>
      <c r="E784" s="221" t="s">
        <v>1268</v>
      </c>
      <c r="F784" s="224">
        <v>42208</v>
      </c>
      <c r="G784" s="222">
        <v>6368.4</v>
      </c>
      <c r="H784" s="223" t="s">
        <v>1196</v>
      </c>
      <c r="I784" s="221" t="s">
        <v>1195</v>
      </c>
    </row>
    <row r="785" spans="1:9" ht="54">
      <c r="A785" s="214"/>
      <c r="B785" s="218"/>
      <c r="C785" s="219"/>
      <c r="D785" s="220" t="s">
        <v>1269</v>
      </c>
      <c r="E785" s="221" t="s">
        <v>311</v>
      </c>
      <c r="F785" s="224">
        <v>42153</v>
      </c>
      <c r="G785" s="222">
        <v>48856.88</v>
      </c>
      <c r="H785" s="223" t="s">
        <v>1196</v>
      </c>
      <c r="I785" s="221" t="s">
        <v>1195</v>
      </c>
    </row>
    <row r="786" spans="1:9" ht="27">
      <c r="A786" s="214"/>
      <c r="B786" s="225"/>
      <c r="C786" s="226"/>
      <c r="D786" s="227" t="s">
        <v>1270</v>
      </c>
      <c r="E786" s="228" t="s">
        <v>1239</v>
      </c>
      <c r="F786" s="245">
        <v>42194</v>
      </c>
      <c r="G786" s="229">
        <v>33396.4</v>
      </c>
      <c r="H786" s="251" t="s">
        <v>1196</v>
      </c>
      <c r="I786" s="228" t="s">
        <v>1195</v>
      </c>
    </row>
    <row r="787" spans="1:10" ht="13.5" customHeight="1">
      <c r="A787" s="214"/>
      <c r="B787" s="375" t="s">
        <v>691</v>
      </c>
      <c r="C787" s="376"/>
      <c r="D787" s="376"/>
      <c r="E787" s="376"/>
      <c r="F787" s="376"/>
      <c r="G787" s="231">
        <f>SUM(G775:G786)</f>
        <v>144978.25</v>
      </c>
      <c r="H787" s="252"/>
      <c r="I787" s="218"/>
      <c r="J787" s="233">
        <f>G787</f>
        <v>144978.25</v>
      </c>
    </row>
    <row r="788" spans="1:9" ht="12.75">
      <c r="A788" s="214"/>
      <c r="B788" s="237" t="s">
        <v>1426</v>
      </c>
      <c r="C788" s="237"/>
      <c r="D788" s="101" t="s">
        <v>6</v>
      </c>
      <c r="E788" s="101" t="s">
        <v>1670</v>
      </c>
      <c r="F788" s="237"/>
      <c r="G788" s="238" t="s">
        <v>1425</v>
      </c>
      <c r="H788" s="237"/>
      <c r="I788" s="237"/>
    </row>
    <row r="789" ht="12.75">
      <c r="A789" s="214"/>
    </row>
    <row r="790" spans="1:9" ht="12.75">
      <c r="A790" s="214"/>
      <c r="B790" s="237"/>
      <c r="C790" s="237"/>
      <c r="D790" s="237"/>
      <c r="E790" s="237"/>
      <c r="F790" s="237"/>
      <c r="G790" s="238"/>
      <c r="H790" s="237"/>
      <c r="I790" s="237"/>
    </row>
    <row r="791" ht="12.75">
      <c r="A791" s="214"/>
    </row>
    <row r="792" spans="1:9" ht="12.75">
      <c r="A792" s="214"/>
      <c r="B792" s="101" t="s">
        <v>1664</v>
      </c>
      <c r="C792" s="237"/>
      <c r="D792" s="237" t="s">
        <v>1399</v>
      </c>
      <c r="E792" s="373" t="s">
        <v>1777</v>
      </c>
      <c r="F792" s="373"/>
      <c r="G792" s="238" t="s">
        <v>1401</v>
      </c>
      <c r="H792" s="237"/>
      <c r="I792" s="237"/>
    </row>
    <row r="793" spans="1:9" ht="15.75">
      <c r="A793" s="214"/>
      <c r="B793" s="207" t="s">
        <v>45</v>
      </c>
      <c r="C793" s="207"/>
      <c r="G793" s="208"/>
      <c r="H793" s="209"/>
      <c r="I793" s="210"/>
    </row>
    <row r="794" spans="1:9" ht="15.75">
      <c r="A794" s="214"/>
      <c r="B794" s="207" t="s">
        <v>10</v>
      </c>
      <c r="C794" s="207"/>
      <c r="I794" s="206" t="s">
        <v>1884</v>
      </c>
    </row>
    <row r="795" spans="1:3" ht="15.75">
      <c r="A795" s="214"/>
      <c r="B795" s="207" t="s">
        <v>1883</v>
      </c>
      <c r="C795" s="207"/>
    </row>
    <row r="796" spans="1:9" ht="15.75">
      <c r="A796" s="214"/>
      <c r="B796" s="207" t="s">
        <v>20</v>
      </c>
      <c r="C796" s="207"/>
      <c r="D796" s="212"/>
      <c r="E796" s="212"/>
      <c r="F796" s="212"/>
      <c r="G796" s="213"/>
      <c r="H796" s="212"/>
      <c r="I796" s="212"/>
    </row>
    <row r="797" ht="12.75">
      <c r="A797" s="214"/>
    </row>
    <row r="798" spans="1:9" ht="25.5">
      <c r="A798" s="193" t="s">
        <v>1782</v>
      </c>
      <c r="B798" s="189" t="s">
        <v>19</v>
      </c>
      <c r="C798" s="9" t="s">
        <v>9</v>
      </c>
      <c r="D798" s="9" t="s">
        <v>12</v>
      </c>
      <c r="E798" s="9" t="s">
        <v>22</v>
      </c>
      <c r="F798" s="9" t="s">
        <v>13</v>
      </c>
      <c r="G798" s="136" t="s">
        <v>3</v>
      </c>
      <c r="H798" s="9" t="s">
        <v>4</v>
      </c>
      <c r="I798" s="9" t="s">
        <v>11</v>
      </c>
    </row>
    <row r="799" spans="1:9" ht="13.5">
      <c r="A799" s="214"/>
      <c r="B799" s="218"/>
      <c r="C799" s="219"/>
      <c r="D799" s="220"/>
      <c r="E799" s="221"/>
      <c r="F799" s="224"/>
      <c r="G799" s="222"/>
      <c r="H799" s="223"/>
      <c r="I799" s="221"/>
    </row>
    <row r="800" spans="1:9" ht="27">
      <c r="A800" s="214"/>
      <c r="B800" s="218"/>
      <c r="C800" s="219"/>
      <c r="D800" s="220" t="s">
        <v>1271</v>
      </c>
      <c r="E800" s="221" t="s">
        <v>1239</v>
      </c>
      <c r="F800" s="224">
        <v>42193</v>
      </c>
      <c r="G800" s="222">
        <v>9230.12</v>
      </c>
      <c r="H800" s="223" t="s">
        <v>1196</v>
      </c>
      <c r="I800" s="221" t="s">
        <v>1195</v>
      </c>
    </row>
    <row r="801" spans="1:9" ht="54">
      <c r="A801" s="214"/>
      <c r="B801" s="218"/>
      <c r="C801" s="219"/>
      <c r="D801" s="220" t="s">
        <v>1272</v>
      </c>
      <c r="E801" s="221" t="s">
        <v>311</v>
      </c>
      <c r="F801" s="224">
        <v>42214</v>
      </c>
      <c r="G801" s="222">
        <v>11151.78</v>
      </c>
      <c r="H801" s="223" t="s">
        <v>1196</v>
      </c>
      <c r="I801" s="221" t="s">
        <v>1195</v>
      </c>
    </row>
    <row r="802" spans="1:9" ht="27">
      <c r="A802" s="214"/>
      <c r="B802" s="218"/>
      <c r="C802" s="219"/>
      <c r="D802" s="220" t="s">
        <v>1273</v>
      </c>
      <c r="E802" s="221" t="s">
        <v>311</v>
      </c>
      <c r="F802" s="224">
        <v>42205</v>
      </c>
      <c r="G802" s="222">
        <v>11020</v>
      </c>
      <c r="H802" s="223" t="s">
        <v>1196</v>
      </c>
      <c r="I802" s="221" t="s">
        <v>1195</v>
      </c>
    </row>
    <row r="803" spans="1:9" ht="27">
      <c r="A803" s="214"/>
      <c r="B803" s="218"/>
      <c r="C803" s="219"/>
      <c r="D803" s="220" t="s">
        <v>1274</v>
      </c>
      <c r="E803" s="221" t="s">
        <v>1280</v>
      </c>
      <c r="F803" s="224">
        <v>42201</v>
      </c>
      <c r="G803" s="222">
        <v>4524</v>
      </c>
      <c r="H803" s="223" t="s">
        <v>1196</v>
      </c>
      <c r="I803" s="221" t="s">
        <v>1195</v>
      </c>
    </row>
    <row r="804" spans="1:9" ht="54">
      <c r="A804" s="214"/>
      <c r="B804" s="218"/>
      <c r="C804" s="219"/>
      <c r="D804" s="220" t="s">
        <v>1275</v>
      </c>
      <c r="E804" s="221" t="s">
        <v>1221</v>
      </c>
      <c r="F804" s="224">
        <v>42208</v>
      </c>
      <c r="G804" s="222">
        <v>6368.4</v>
      </c>
      <c r="H804" s="223" t="s">
        <v>1196</v>
      </c>
      <c r="I804" s="221" t="s">
        <v>1195</v>
      </c>
    </row>
    <row r="805" spans="1:9" ht="27">
      <c r="A805" s="214"/>
      <c r="B805" s="218"/>
      <c r="C805" s="219"/>
      <c r="D805" s="220" t="s">
        <v>1276</v>
      </c>
      <c r="E805" s="221" t="s">
        <v>1161</v>
      </c>
      <c r="F805" s="224">
        <v>42233</v>
      </c>
      <c r="G805" s="222">
        <v>4517.74</v>
      </c>
      <c r="H805" s="223" t="s">
        <v>1196</v>
      </c>
      <c r="I805" s="221" t="s">
        <v>1195</v>
      </c>
    </row>
    <row r="806" spans="1:9" ht="27">
      <c r="A806" s="214"/>
      <c r="B806" s="218"/>
      <c r="C806" s="219"/>
      <c r="D806" s="220" t="s">
        <v>1262</v>
      </c>
      <c r="E806" s="221" t="s">
        <v>1281</v>
      </c>
      <c r="F806" s="224">
        <v>42233</v>
      </c>
      <c r="G806" s="222">
        <v>4580</v>
      </c>
      <c r="H806" s="223" t="s">
        <v>1196</v>
      </c>
      <c r="I806" s="221" t="s">
        <v>1195</v>
      </c>
    </row>
    <row r="807" spans="1:9" ht="27">
      <c r="A807" s="214"/>
      <c r="B807" s="218"/>
      <c r="C807" s="219"/>
      <c r="D807" s="220" t="s">
        <v>1277</v>
      </c>
      <c r="E807" s="221" t="s">
        <v>149</v>
      </c>
      <c r="F807" s="224">
        <v>42237</v>
      </c>
      <c r="G807" s="222">
        <v>4872</v>
      </c>
      <c r="H807" s="223" t="s">
        <v>1196</v>
      </c>
      <c r="I807" s="221" t="s">
        <v>1195</v>
      </c>
    </row>
    <row r="808" spans="1:9" ht="54">
      <c r="A808" s="214"/>
      <c r="B808" s="218"/>
      <c r="C808" s="219"/>
      <c r="D808" s="220" t="s">
        <v>1278</v>
      </c>
      <c r="E808" s="221" t="s">
        <v>1223</v>
      </c>
      <c r="F808" s="224">
        <v>42233</v>
      </c>
      <c r="G808" s="222">
        <v>9242.88</v>
      </c>
      <c r="H808" s="223" t="s">
        <v>1196</v>
      </c>
      <c r="I808" s="221" t="s">
        <v>1195</v>
      </c>
    </row>
    <row r="809" spans="1:9" ht="40.5">
      <c r="A809" s="214"/>
      <c r="B809" s="218"/>
      <c r="C809" s="219"/>
      <c r="D809" s="220" t="s">
        <v>1279</v>
      </c>
      <c r="E809" s="221" t="s">
        <v>1161</v>
      </c>
      <c r="F809" s="224">
        <v>42237</v>
      </c>
      <c r="G809" s="222">
        <v>19256</v>
      </c>
      <c r="H809" s="223" t="s">
        <v>1196</v>
      </c>
      <c r="I809" s="221" t="s">
        <v>1195</v>
      </c>
    </row>
    <row r="810" spans="1:9" ht="27">
      <c r="A810" s="214"/>
      <c r="B810" s="225"/>
      <c r="C810" s="226"/>
      <c r="D810" s="227" t="s">
        <v>1282</v>
      </c>
      <c r="E810" s="228" t="s">
        <v>1267</v>
      </c>
      <c r="F810" s="245">
        <v>42233</v>
      </c>
      <c r="G810" s="229">
        <v>4872</v>
      </c>
      <c r="H810" s="251" t="s">
        <v>1196</v>
      </c>
      <c r="I810" s="228" t="s">
        <v>1195</v>
      </c>
    </row>
    <row r="811" spans="1:10" ht="13.5" customHeight="1">
      <c r="A811" s="214"/>
      <c r="B811" s="377" t="s">
        <v>691</v>
      </c>
      <c r="C811" s="377"/>
      <c r="D811" s="377"/>
      <c r="E811" s="377"/>
      <c r="F811" s="378"/>
      <c r="G811" s="231">
        <f>SUM(G800:G810)</f>
        <v>89634.92</v>
      </c>
      <c r="H811" s="252"/>
      <c r="I811" s="218"/>
      <c r="J811" s="233">
        <f>G811</f>
        <v>89634.92</v>
      </c>
    </row>
    <row r="812" spans="1:9" ht="12.75">
      <c r="A812" s="214"/>
      <c r="B812" s="237" t="s">
        <v>1634</v>
      </c>
      <c r="C812" s="237"/>
      <c r="D812" s="101" t="s">
        <v>6</v>
      </c>
      <c r="E812" s="101" t="s">
        <v>1670</v>
      </c>
      <c r="F812" s="237"/>
      <c r="G812" s="238" t="s">
        <v>1425</v>
      </c>
      <c r="H812" s="237"/>
      <c r="I812" s="237"/>
    </row>
    <row r="813" ht="12.75">
      <c r="A813" s="214"/>
    </row>
    <row r="814" spans="1:9" ht="12.75">
      <c r="A814" s="214"/>
      <c r="B814" s="237"/>
      <c r="C814" s="237"/>
      <c r="D814" s="237"/>
      <c r="E814" s="237"/>
      <c r="F814" s="237"/>
      <c r="G814" s="238"/>
      <c r="H814" s="237"/>
      <c r="I814" s="237"/>
    </row>
    <row r="815" ht="12.75">
      <c r="A815" s="214"/>
    </row>
    <row r="816" spans="1:9" ht="12.75">
      <c r="A816" s="214"/>
      <c r="B816" s="101" t="s">
        <v>1664</v>
      </c>
      <c r="C816" s="237"/>
      <c r="D816" s="237" t="s">
        <v>1399</v>
      </c>
      <c r="E816" s="373" t="s">
        <v>1777</v>
      </c>
      <c r="F816" s="373"/>
      <c r="G816" s="238" t="s">
        <v>1401</v>
      </c>
      <c r="H816" s="237"/>
      <c r="I816" s="237"/>
    </row>
    <row r="817" spans="1:9" ht="15.75">
      <c r="A817" s="214"/>
      <c r="B817" s="207" t="s">
        <v>45</v>
      </c>
      <c r="C817" s="207"/>
      <c r="G817" s="208"/>
      <c r="H817" s="209"/>
      <c r="I817" s="210"/>
    </row>
    <row r="818" spans="1:9" ht="15.75">
      <c r="A818" s="214"/>
      <c r="B818" s="207" t="s">
        <v>10</v>
      </c>
      <c r="C818" s="207"/>
      <c r="I818" s="206" t="s">
        <v>1884</v>
      </c>
    </row>
    <row r="819" spans="1:3" ht="15.75">
      <c r="A819" s="214"/>
      <c r="B819" s="207" t="s">
        <v>1883</v>
      </c>
      <c r="C819" s="207"/>
    </row>
    <row r="820" spans="1:9" ht="15.75">
      <c r="A820" s="214"/>
      <c r="B820" s="207" t="s">
        <v>20</v>
      </c>
      <c r="C820" s="207"/>
      <c r="D820" s="212"/>
      <c r="E820" s="212"/>
      <c r="F820" s="212"/>
      <c r="G820" s="213"/>
      <c r="H820" s="212"/>
      <c r="I820" s="212"/>
    </row>
    <row r="821" ht="12.75">
      <c r="A821" s="214"/>
    </row>
    <row r="822" spans="1:9" ht="25.5">
      <c r="A822" s="193" t="s">
        <v>1782</v>
      </c>
      <c r="B822" s="189" t="s">
        <v>19</v>
      </c>
      <c r="C822" s="9" t="s">
        <v>9</v>
      </c>
      <c r="D822" s="9" t="s">
        <v>12</v>
      </c>
      <c r="E822" s="9" t="s">
        <v>22</v>
      </c>
      <c r="F822" s="9" t="s">
        <v>13</v>
      </c>
      <c r="G822" s="136" t="s">
        <v>3</v>
      </c>
      <c r="H822" s="9" t="s">
        <v>4</v>
      </c>
      <c r="I822" s="9" t="s">
        <v>11</v>
      </c>
    </row>
    <row r="823" spans="1:9" ht="13.5">
      <c r="A823" s="214"/>
      <c r="B823" s="218"/>
      <c r="C823" s="219"/>
      <c r="D823" s="220"/>
      <c r="E823" s="221"/>
      <c r="F823" s="224"/>
      <c r="G823" s="222"/>
      <c r="H823" s="223"/>
      <c r="I823" s="221"/>
    </row>
    <row r="824" spans="1:9" ht="54">
      <c r="A824" s="214"/>
      <c r="B824" s="218"/>
      <c r="C824" s="219"/>
      <c r="D824" s="220" t="s">
        <v>1283</v>
      </c>
      <c r="E824" s="221" t="s">
        <v>1293</v>
      </c>
      <c r="F824" s="224">
        <v>42233</v>
      </c>
      <c r="G824" s="222">
        <v>3184.2</v>
      </c>
      <c r="H824" s="223" t="s">
        <v>1196</v>
      </c>
      <c r="I824" s="221" t="s">
        <v>1195</v>
      </c>
    </row>
    <row r="825" spans="1:9" ht="16.5">
      <c r="A825" s="214"/>
      <c r="B825" s="218"/>
      <c r="C825" s="219"/>
      <c r="D825" s="220" t="s">
        <v>1284</v>
      </c>
      <c r="E825" s="221" t="s">
        <v>1223</v>
      </c>
      <c r="F825" s="224">
        <v>42214</v>
      </c>
      <c r="G825" s="222">
        <v>2018.98</v>
      </c>
      <c r="H825" s="223" t="s">
        <v>1196</v>
      </c>
      <c r="I825" s="221" t="s">
        <v>1195</v>
      </c>
    </row>
    <row r="826" spans="1:9" ht="27">
      <c r="A826" s="214"/>
      <c r="B826" s="218"/>
      <c r="C826" s="219"/>
      <c r="D826" s="220" t="s">
        <v>1285</v>
      </c>
      <c r="E826" s="221" t="s">
        <v>1294</v>
      </c>
      <c r="F826" s="224">
        <v>42233</v>
      </c>
      <c r="G826" s="222">
        <v>4370.88</v>
      </c>
      <c r="H826" s="223" t="s">
        <v>1196</v>
      </c>
      <c r="I826" s="221" t="s">
        <v>1195</v>
      </c>
    </row>
    <row r="827" spans="1:9" ht="16.5">
      <c r="A827" s="214"/>
      <c r="B827" s="218"/>
      <c r="C827" s="219"/>
      <c r="D827" s="220" t="s">
        <v>1286</v>
      </c>
      <c r="E827" s="221" t="s">
        <v>311</v>
      </c>
      <c r="F827" s="224">
        <v>42250</v>
      </c>
      <c r="G827" s="222">
        <v>4872</v>
      </c>
      <c r="H827" s="223" t="s">
        <v>1196</v>
      </c>
      <c r="I827" s="221" t="s">
        <v>1195</v>
      </c>
    </row>
    <row r="828" spans="1:9" ht="27">
      <c r="A828" s="214"/>
      <c r="B828" s="218"/>
      <c r="C828" s="219"/>
      <c r="D828" s="220" t="s">
        <v>1287</v>
      </c>
      <c r="E828" s="221" t="s">
        <v>311</v>
      </c>
      <c r="F828" s="224">
        <v>42251</v>
      </c>
      <c r="G828" s="222">
        <v>37120</v>
      </c>
      <c r="H828" s="223" t="s">
        <v>1196</v>
      </c>
      <c r="I828" s="221" t="s">
        <v>1195</v>
      </c>
    </row>
    <row r="829" spans="1:9" ht="40.5">
      <c r="A829" s="214"/>
      <c r="B829" s="218"/>
      <c r="C829" s="219"/>
      <c r="D829" s="220" t="s">
        <v>1288</v>
      </c>
      <c r="E829" s="221" t="s">
        <v>311</v>
      </c>
      <c r="F829" s="224">
        <v>42278</v>
      </c>
      <c r="G829" s="222">
        <v>37120</v>
      </c>
      <c r="H829" s="223" t="s">
        <v>1196</v>
      </c>
      <c r="I829" s="221" t="s">
        <v>1195</v>
      </c>
    </row>
    <row r="830" spans="1:9" ht="54">
      <c r="A830" s="214"/>
      <c r="B830" s="218"/>
      <c r="C830" s="219"/>
      <c r="D830" s="220" t="s">
        <v>1289</v>
      </c>
      <c r="E830" s="221" t="s">
        <v>311</v>
      </c>
      <c r="F830" s="224">
        <v>42278</v>
      </c>
      <c r="G830" s="222">
        <v>25775.2</v>
      </c>
      <c r="H830" s="223" t="s">
        <v>1196</v>
      </c>
      <c r="I830" s="221" t="s">
        <v>1195</v>
      </c>
    </row>
    <row r="831" spans="1:9" ht="27">
      <c r="A831" s="214"/>
      <c r="B831" s="218"/>
      <c r="C831" s="219"/>
      <c r="D831" s="220" t="s">
        <v>1290</v>
      </c>
      <c r="E831" s="221" t="s">
        <v>1281</v>
      </c>
      <c r="F831" s="224">
        <v>42313</v>
      </c>
      <c r="G831" s="222">
        <v>1505.91</v>
      </c>
      <c r="H831" s="223" t="s">
        <v>1196</v>
      </c>
      <c r="I831" s="221" t="s">
        <v>1195</v>
      </c>
    </row>
    <row r="832" spans="1:9" ht="27">
      <c r="A832" s="214"/>
      <c r="B832" s="218"/>
      <c r="C832" s="219"/>
      <c r="D832" s="220" t="s">
        <v>1291</v>
      </c>
      <c r="E832" s="221" t="s">
        <v>1024</v>
      </c>
      <c r="F832" s="224">
        <v>42347</v>
      </c>
      <c r="G832" s="222">
        <v>5312.8</v>
      </c>
      <c r="H832" s="223" t="s">
        <v>1196</v>
      </c>
      <c r="I832" s="221" t="s">
        <v>1195</v>
      </c>
    </row>
    <row r="833" spans="1:9" ht="81">
      <c r="A833" s="214"/>
      <c r="B833" s="218"/>
      <c r="C833" s="219"/>
      <c r="D833" s="220" t="s">
        <v>1292</v>
      </c>
      <c r="E833" s="221" t="s">
        <v>1220</v>
      </c>
      <c r="F833" s="224">
        <v>42284</v>
      </c>
      <c r="G833" s="222">
        <v>25125.6</v>
      </c>
      <c r="H833" s="223" t="s">
        <v>1196</v>
      </c>
      <c r="I833" s="228" t="s">
        <v>1195</v>
      </c>
    </row>
    <row r="834" spans="1:10" ht="12.75">
      <c r="A834" s="214"/>
      <c r="B834" s="382" t="s">
        <v>691</v>
      </c>
      <c r="C834" s="383"/>
      <c r="D834" s="383"/>
      <c r="E834" s="383"/>
      <c r="F834" s="383"/>
      <c r="G834" s="254">
        <f>SUM(G823:G833)</f>
        <v>146405.57</v>
      </c>
      <c r="H834" s="255"/>
      <c r="I834" s="256"/>
      <c r="J834" s="233">
        <f>G834</f>
        <v>146405.57</v>
      </c>
    </row>
    <row r="835" spans="1:7" ht="12.75">
      <c r="A835" s="214"/>
      <c r="G835" s="244"/>
    </row>
    <row r="836" spans="1:9" ht="12.75">
      <c r="A836" s="214"/>
      <c r="B836" s="237" t="s">
        <v>1629</v>
      </c>
      <c r="C836" s="237"/>
      <c r="D836" s="101" t="s">
        <v>6</v>
      </c>
      <c r="E836" s="101" t="s">
        <v>1670</v>
      </c>
      <c r="F836" s="237"/>
      <c r="G836" s="238" t="s">
        <v>1467</v>
      </c>
      <c r="H836" s="237"/>
      <c r="I836" s="237"/>
    </row>
    <row r="837" ht="12.75">
      <c r="A837" s="214"/>
    </row>
    <row r="838" spans="1:9" ht="12.75">
      <c r="A838" s="214"/>
      <c r="B838" s="237"/>
      <c r="C838" s="237"/>
      <c r="D838" s="237"/>
      <c r="E838" s="237"/>
      <c r="F838" s="237"/>
      <c r="G838" s="238"/>
      <c r="H838" s="237"/>
      <c r="I838" s="237"/>
    </row>
    <row r="839" ht="12.75">
      <c r="A839" s="214"/>
    </row>
    <row r="840" spans="1:9" ht="12.75">
      <c r="A840" s="214"/>
      <c r="B840" s="101" t="s">
        <v>1664</v>
      </c>
      <c r="C840" s="237"/>
      <c r="D840" s="237" t="s">
        <v>1399</v>
      </c>
      <c r="E840" s="373" t="s">
        <v>1777</v>
      </c>
      <c r="F840" s="373"/>
      <c r="G840" s="238" t="s">
        <v>1401</v>
      </c>
      <c r="H840" s="237"/>
      <c r="I840" s="237"/>
    </row>
    <row r="841" ht="12.75">
      <c r="A841" s="214"/>
    </row>
    <row r="842" ht="12.75">
      <c r="A842" s="214"/>
    </row>
    <row r="843" spans="1:9" ht="15.75">
      <c r="A843" s="214"/>
      <c r="B843" s="257" t="s">
        <v>1650</v>
      </c>
      <c r="C843" s="258"/>
      <c r="D843" s="259"/>
      <c r="E843" s="259"/>
      <c r="F843" s="259"/>
      <c r="G843" s="244"/>
      <c r="H843" s="260"/>
      <c r="I843" s="260"/>
    </row>
    <row r="844" spans="1:9" ht="15.75">
      <c r="A844" s="214"/>
      <c r="B844" s="257" t="s">
        <v>10</v>
      </c>
      <c r="C844" s="257"/>
      <c r="D844" s="259"/>
      <c r="E844" s="259"/>
      <c r="F844" s="259"/>
      <c r="G844" s="244"/>
      <c r="H844" s="372" t="s">
        <v>1884</v>
      </c>
      <c r="I844" s="372"/>
    </row>
    <row r="845" spans="1:9" ht="15.75">
      <c r="A845" s="214"/>
      <c r="B845" s="257" t="s">
        <v>1883</v>
      </c>
      <c r="C845" s="257"/>
      <c r="D845" s="259"/>
      <c r="E845" s="259"/>
      <c r="F845" s="259"/>
      <c r="G845" s="244"/>
      <c r="H845" s="259"/>
      <c r="I845" s="259"/>
    </row>
    <row r="846" spans="1:9" ht="15.75">
      <c r="A846" s="214"/>
      <c r="B846" s="257" t="s">
        <v>1727</v>
      </c>
      <c r="C846" s="257"/>
      <c r="D846" s="261"/>
      <c r="E846" s="261"/>
      <c r="F846" s="261"/>
      <c r="G846" s="213"/>
      <c r="H846" s="261"/>
      <c r="I846" s="261"/>
    </row>
    <row r="847" ht="12.75">
      <c r="A847" s="214"/>
    </row>
    <row r="848" spans="1:9" ht="25.5">
      <c r="A848" s="193" t="s">
        <v>1782</v>
      </c>
      <c r="B848" s="195" t="s">
        <v>19</v>
      </c>
      <c r="C848" s="55" t="s">
        <v>9</v>
      </c>
      <c r="D848" s="55" t="s">
        <v>12</v>
      </c>
      <c r="E848" s="55" t="s">
        <v>22</v>
      </c>
      <c r="F848" s="55" t="s">
        <v>13</v>
      </c>
      <c r="G848" s="136" t="s">
        <v>3</v>
      </c>
      <c r="H848" s="55" t="s">
        <v>4</v>
      </c>
      <c r="I848" s="55" t="s">
        <v>11</v>
      </c>
    </row>
    <row r="849" spans="1:9" ht="12.75">
      <c r="A849" s="214">
        <v>1241001056</v>
      </c>
      <c r="B849" s="262"/>
      <c r="C849" s="263">
        <v>1</v>
      </c>
      <c r="D849" s="263" t="s">
        <v>1430</v>
      </c>
      <c r="E849" s="263" t="s">
        <v>1241</v>
      </c>
      <c r="F849" s="264">
        <v>42426</v>
      </c>
      <c r="G849" s="265">
        <v>2204</v>
      </c>
      <c r="H849" s="266" t="s">
        <v>1431</v>
      </c>
      <c r="I849" s="266" t="s">
        <v>1432</v>
      </c>
    </row>
    <row r="850" spans="1:9" ht="12.75">
      <c r="A850" s="214">
        <v>1241001056</v>
      </c>
      <c r="B850" s="267">
        <v>6887</v>
      </c>
      <c r="C850" s="268">
        <v>1</v>
      </c>
      <c r="D850" s="268" t="s">
        <v>1433</v>
      </c>
      <c r="E850" s="268" t="s">
        <v>26</v>
      </c>
      <c r="F850" s="269">
        <v>42437</v>
      </c>
      <c r="G850" s="270">
        <v>23200</v>
      </c>
      <c r="H850" s="266" t="s">
        <v>1431</v>
      </c>
      <c r="I850" s="266" t="s">
        <v>1432</v>
      </c>
    </row>
    <row r="851" spans="1:9" ht="12.75">
      <c r="A851" s="214">
        <v>1241001056</v>
      </c>
      <c r="B851" s="267"/>
      <c r="C851" s="268">
        <v>1</v>
      </c>
      <c r="D851" s="268" t="s">
        <v>1434</v>
      </c>
      <c r="E851" s="268" t="s">
        <v>1435</v>
      </c>
      <c r="F851" s="269">
        <v>42501</v>
      </c>
      <c r="G851" s="270">
        <v>26146.4</v>
      </c>
      <c r="H851" s="266" t="s">
        <v>1431</v>
      </c>
      <c r="I851" s="266" t="s">
        <v>1432</v>
      </c>
    </row>
    <row r="852" spans="1:9" ht="12.75">
      <c r="A852" s="214">
        <v>1241001056</v>
      </c>
      <c r="B852" s="348">
        <v>8773</v>
      </c>
      <c r="C852" s="268">
        <v>1</v>
      </c>
      <c r="D852" s="268" t="s">
        <v>1436</v>
      </c>
      <c r="E852" s="268" t="s">
        <v>1435</v>
      </c>
      <c r="F852" s="269">
        <v>42531</v>
      </c>
      <c r="G852" s="270">
        <v>59700</v>
      </c>
      <c r="H852" s="266" t="s">
        <v>1431</v>
      </c>
      <c r="I852" s="266" t="s">
        <v>1432</v>
      </c>
    </row>
    <row r="853" spans="1:9" ht="12.75">
      <c r="A853" s="214">
        <v>1241001056</v>
      </c>
      <c r="B853" s="348" t="s">
        <v>1827</v>
      </c>
      <c r="C853" s="268">
        <v>1</v>
      </c>
      <c r="D853" s="268" t="s">
        <v>1437</v>
      </c>
      <c r="E853" s="268" t="s">
        <v>1435</v>
      </c>
      <c r="F853" s="269">
        <v>42562</v>
      </c>
      <c r="G853" s="270">
        <v>58156</v>
      </c>
      <c r="H853" s="266" t="s">
        <v>1431</v>
      </c>
      <c r="I853" s="266" t="s">
        <v>1432</v>
      </c>
    </row>
    <row r="854" spans="1:9" ht="12.75">
      <c r="A854" s="214">
        <v>1241001056</v>
      </c>
      <c r="B854" s="267">
        <v>8863</v>
      </c>
      <c r="C854" s="268">
        <v>1</v>
      </c>
      <c r="D854" s="268" t="s">
        <v>1438</v>
      </c>
      <c r="E854" s="268" t="s">
        <v>1435</v>
      </c>
      <c r="F854" s="269">
        <v>42548</v>
      </c>
      <c r="G854" s="270">
        <v>75168</v>
      </c>
      <c r="H854" s="266" t="s">
        <v>1431</v>
      </c>
      <c r="I854" s="266" t="s">
        <v>1432</v>
      </c>
    </row>
    <row r="855" spans="1:9" ht="12.75">
      <c r="A855" s="214">
        <v>1241001056</v>
      </c>
      <c r="B855" s="348" t="s">
        <v>1828</v>
      </c>
      <c r="C855" s="268">
        <v>1</v>
      </c>
      <c r="D855" s="268" t="s">
        <v>1439</v>
      </c>
      <c r="E855" s="268" t="s">
        <v>1435</v>
      </c>
      <c r="F855" s="269">
        <v>42423</v>
      </c>
      <c r="G855" s="270">
        <v>29754</v>
      </c>
      <c r="H855" s="266" t="s">
        <v>1431</v>
      </c>
      <c r="I855" s="266" t="s">
        <v>1432</v>
      </c>
    </row>
    <row r="856" spans="1:9" ht="12.75">
      <c r="A856" s="214">
        <v>1241001056</v>
      </c>
      <c r="B856" s="348" t="s">
        <v>1829</v>
      </c>
      <c r="C856" s="268">
        <v>1</v>
      </c>
      <c r="D856" s="268" t="s">
        <v>1440</v>
      </c>
      <c r="E856" s="268" t="s">
        <v>1435</v>
      </c>
      <c r="F856" s="269">
        <v>42721</v>
      </c>
      <c r="G856" s="270">
        <v>66805.56</v>
      </c>
      <c r="H856" s="266" t="s">
        <v>1431</v>
      </c>
      <c r="I856" s="266" t="s">
        <v>1432</v>
      </c>
    </row>
    <row r="857" spans="1:9" ht="12.75">
      <c r="A857" s="214">
        <v>1241001056</v>
      </c>
      <c r="B857" s="267">
        <v>9046</v>
      </c>
      <c r="C857" s="268">
        <v>1</v>
      </c>
      <c r="D857" s="268" t="s">
        <v>1441</v>
      </c>
      <c r="E857" s="268" t="s">
        <v>1442</v>
      </c>
      <c r="F857" s="269">
        <v>42408</v>
      </c>
      <c r="G857" s="270">
        <v>10370.4</v>
      </c>
      <c r="H857" s="266" t="s">
        <v>1431</v>
      </c>
      <c r="I857" s="266" t="s">
        <v>1432</v>
      </c>
    </row>
    <row r="858" spans="1:9" ht="22.5">
      <c r="A858" s="214">
        <v>1241001056</v>
      </c>
      <c r="B858" s="349" t="s">
        <v>1830</v>
      </c>
      <c r="C858" s="268">
        <v>1</v>
      </c>
      <c r="D858" s="268" t="s">
        <v>1443</v>
      </c>
      <c r="E858" s="268" t="s">
        <v>1435</v>
      </c>
      <c r="F858" s="269">
        <v>42425</v>
      </c>
      <c r="G858" s="270">
        <v>15801.39</v>
      </c>
      <c r="H858" s="266" t="s">
        <v>1431</v>
      </c>
      <c r="I858" s="266" t="s">
        <v>1432</v>
      </c>
    </row>
    <row r="859" spans="1:9" ht="22.5">
      <c r="A859" s="214">
        <v>1241001056</v>
      </c>
      <c r="B859" s="349" t="s">
        <v>1831</v>
      </c>
      <c r="C859" s="268">
        <v>1</v>
      </c>
      <c r="D859" s="268" t="s">
        <v>1479</v>
      </c>
      <c r="E859" s="268" t="s">
        <v>1471</v>
      </c>
      <c r="F859" s="269">
        <v>42632</v>
      </c>
      <c r="G859" s="270">
        <v>13338.84</v>
      </c>
      <c r="H859" s="266" t="s">
        <v>1431</v>
      </c>
      <c r="I859" s="266" t="s">
        <v>1432</v>
      </c>
    </row>
    <row r="860" spans="1:9" ht="12.75">
      <c r="A860" s="214">
        <v>1241001056</v>
      </c>
      <c r="B860" s="348" t="s">
        <v>1832</v>
      </c>
      <c r="C860" s="268">
        <v>1</v>
      </c>
      <c r="D860" s="268" t="s">
        <v>1480</v>
      </c>
      <c r="E860" s="268" t="s">
        <v>1336</v>
      </c>
      <c r="F860" s="269">
        <v>42723</v>
      </c>
      <c r="G860" s="270">
        <v>2307.24</v>
      </c>
      <c r="H860" s="266" t="s">
        <v>1431</v>
      </c>
      <c r="I860" s="266" t="s">
        <v>1432</v>
      </c>
    </row>
    <row r="861" spans="1:9" ht="12.75">
      <c r="A861" s="214">
        <v>1241001056</v>
      </c>
      <c r="B861" s="267">
        <v>9677</v>
      </c>
      <c r="C861" s="268">
        <v>1</v>
      </c>
      <c r="D861" s="268" t="s">
        <v>1481</v>
      </c>
      <c r="E861" s="268" t="s">
        <v>149</v>
      </c>
      <c r="F861" s="269">
        <v>42723</v>
      </c>
      <c r="G861" s="270">
        <v>452.4</v>
      </c>
      <c r="H861" s="266" t="s">
        <v>1431</v>
      </c>
      <c r="I861" s="266" t="s">
        <v>1432</v>
      </c>
    </row>
    <row r="862" spans="1:9" ht="12.75">
      <c r="A862" s="214">
        <v>1241001056</v>
      </c>
      <c r="B862" s="267">
        <v>9666</v>
      </c>
      <c r="C862" s="268">
        <v>1</v>
      </c>
      <c r="D862" s="268" t="s">
        <v>1482</v>
      </c>
      <c r="E862" s="268" t="s">
        <v>1483</v>
      </c>
      <c r="F862" s="269">
        <v>42724</v>
      </c>
      <c r="G862" s="270">
        <v>5788.4</v>
      </c>
      <c r="H862" s="266" t="s">
        <v>1431</v>
      </c>
      <c r="I862" s="266" t="s">
        <v>1432</v>
      </c>
    </row>
    <row r="863" spans="1:9" ht="12.75">
      <c r="A863" s="214">
        <v>1241001056</v>
      </c>
      <c r="B863" s="267">
        <v>9658</v>
      </c>
      <c r="C863" s="268">
        <v>1</v>
      </c>
      <c r="D863" s="268" t="s">
        <v>1484</v>
      </c>
      <c r="E863" s="268" t="s">
        <v>1485</v>
      </c>
      <c r="F863" s="269">
        <v>42724</v>
      </c>
      <c r="G863" s="270">
        <v>2552</v>
      </c>
      <c r="H863" s="266" t="s">
        <v>1431</v>
      </c>
      <c r="I863" s="266" t="s">
        <v>1432</v>
      </c>
    </row>
    <row r="864" spans="1:9" ht="12.75">
      <c r="A864" s="214">
        <v>1241002017</v>
      </c>
      <c r="B864" s="267"/>
      <c r="C864" s="268">
        <v>1</v>
      </c>
      <c r="D864" s="268" t="s">
        <v>1444</v>
      </c>
      <c r="E864" s="268" t="s">
        <v>311</v>
      </c>
      <c r="F864" s="269">
        <v>42423</v>
      </c>
      <c r="G864" s="270">
        <v>4300</v>
      </c>
      <c r="H864" s="266" t="s">
        <v>1431</v>
      </c>
      <c r="I864" s="266" t="s">
        <v>1432</v>
      </c>
    </row>
    <row r="865" spans="1:9" ht="12.75">
      <c r="A865" s="214">
        <v>1241002017</v>
      </c>
      <c r="B865" s="267"/>
      <c r="C865" s="268">
        <v>1</v>
      </c>
      <c r="D865" s="268" t="s">
        <v>1445</v>
      </c>
      <c r="E865" s="268" t="s">
        <v>1446</v>
      </c>
      <c r="F865" s="269">
        <v>42425</v>
      </c>
      <c r="G865" s="270">
        <v>4753.68</v>
      </c>
      <c r="H865" s="266" t="s">
        <v>1431</v>
      </c>
      <c r="I865" s="266" t="s">
        <v>1432</v>
      </c>
    </row>
    <row r="866" spans="1:9" ht="12.75">
      <c r="A866" s="214">
        <v>1241002017</v>
      </c>
      <c r="B866" s="267">
        <v>7138</v>
      </c>
      <c r="C866" s="268">
        <v>1</v>
      </c>
      <c r="D866" s="268" t="s">
        <v>1447</v>
      </c>
      <c r="E866" s="268" t="s">
        <v>1241</v>
      </c>
      <c r="F866" s="269">
        <v>42458</v>
      </c>
      <c r="G866" s="270">
        <v>5620.2</v>
      </c>
      <c r="H866" s="266" t="s">
        <v>1431</v>
      </c>
      <c r="I866" s="266" t="s">
        <v>1432</v>
      </c>
    </row>
    <row r="867" spans="1:9" ht="12.75">
      <c r="A867" s="214">
        <v>1241002017</v>
      </c>
      <c r="B867" s="267">
        <v>9731</v>
      </c>
      <c r="C867" s="268">
        <v>1</v>
      </c>
      <c r="D867" s="268" t="s">
        <v>1448</v>
      </c>
      <c r="E867" s="268" t="s">
        <v>1449</v>
      </c>
      <c r="F867" s="269">
        <v>42461</v>
      </c>
      <c r="G867" s="270">
        <v>19140</v>
      </c>
      <c r="H867" s="266" t="s">
        <v>1431</v>
      </c>
      <c r="I867" s="266" t="s">
        <v>1432</v>
      </c>
    </row>
    <row r="868" spans="1:9" ht="12.75">
      <c r="A868" s="214">
        <v>1241002017</v>
      </c>
      <c r="B868" s="267">
        <v>8732</v>
      </c>
      <c r="C868" s="268">
        <v>1</v>
      </c>
      <c r="D868" s="268" t="s">
        <v>1450</v>
      </c>
      <c r="E868" s="268" t="s">
        <v>1451</v>
      </c>
      <c r="F868" s="269">
        <v>42475</v>
      </c>
      <c r="G868" s="270">
        <v>7777.57</v>
      </c>
      <c r="H868" s="266" t="s">
        <v>1431</v>
      </c>
      <c r="I868" s="266" t="s">
        <v>1432</v>
      </c>
    </row>
    <row r="869" spans="1:9" ht="12.75">
      <c r="A869" s="214">
        <v>1241002017</v>
      </c>
      <c r="B869" s="267">
        <v>8733</v>
      </c>
      <c r="C869" s="268">
        <v>1</v>
      </c>
      <c r="D869" s="268" t="s">
        <v>1452</v>
      </c>
      <c r="E869" s="268" t="s">
        <v>1451</v>
      </c>
      <c r="F869" s="269">
        <v>42488</v>
      </c>
      <c r="G869" s="270">
        <v>8468</v>
      </c>
      <c r="H869" s="266" t="s">
        <v>1431</v>
      </c>
      <c r="I869" s="266" t="s">
        <v>1432</v>
      </c>
    </row>
    <row r="870" spans="1:9" ht="12.75">
      <c r="A870" s="214">
        <v>1241002017</v>
      </c>
      <c r="B870" s="267">
        <v>8903</v>
      </c>
      <c r="C870" s="268">
        <v>1</v>
      </c>
      <c r="D870" s="268" t="s">
        <v>1453</v>
      </c>
      <c r="E870" s="268" t="s">
        <v>7</v>
      </c>
      <c r="F870" s="269">
        <v>42447</v>
      </c>
      <c r="G870" s="270">
        <v>11600</v>
      </c>
      <c r="H870" s="266" t="s">
        <v>1431</v>
      </c>
      <c r="I870" s="266" t="s">
        <v>1432</v>
      </c>
    </row>
    <row r="871" spans="1:9" ht="12.75">
      <c r="A871" s="214">
        <v>1241002017</v>
      </c>
      <c r="B871" s="267">
        <v>9051</v>
      </c>
      <c r="C871" s="268">
        <v>1</v>
      </c>
      <c r="D871" s="268" t="s">
        <v>1454</v>
      </c>
      <c r="E871" s="268" t="s">
        <v>1442</v>
      </c>
      <c r="F871" s="269">
        <v>42447</v>
      </c>
      <c r="G871" s="270">
        <v>3364</v>
      </c>
      <c r="H871" s="266" t="s">
        <v>1431</v>
      </c>
      <c r="I871" s="266" t="s">
        <v>1432</v>
      </c>
    </row>
    <row r="872" spans="1:9" ht="12.75">
      <c r="A872" s="214">
        <v>1241002017</v>
      </c>
      <c r="B872" s="267">
        <v>8931</v>
      </c>
      <c r="C872" s="268">
        <v>1</v>
      </c>
      <c r="D872" s="268" t="s">
        <v>1455</v>
      </c>
      <c r="E872" s="268" t="s">
        <v>266</v>
      </c>
      <c r="F872" s="269">
        <v>42562</v>
      </c>
      <c r="G872" s="270">
        <v>11600</v>
      </c>
      <c r="H872" s="266" t="s">
        <v>1431</v>
      </c>
      <c r="I872" s="266" t="s">
        <v>1432</v>
      </c>
    </row>
    <row r="873" spans="1:9" ht="12.75">
      <c r="A873" s="214">
        <v>1241002017</v>
      </c>
      <c r="B873" s="267">
        <v>8932</v>
      </c>
      <c r="C873" s="268">
        <v>1</v>
      </c>
      <c r="D873" s="268" t="s">
        <v>1452</v>
      </c>
      <c r="E873" s="268" t="s">
        <v>1456</v>
      </c>
      <c r="F873" s="269">
        <v>42562</v>
      </c>
      <c r="G873" s="270">
        <v>7948.32</v>
      </c>
      <c r="H873" s="266" t="s">
        <v>1431</v>
      </c>
      <c r="I873" s="266" t="s">
        <v>1432</v>
      </c>
    </row>
    <row r="874" spans="1:9" ht="12.75">
      <c r="A874" s="214">
        <v>1241002017</v>
      </c>
      <c r="B874" s="267"/>
      <c r="C874" s="268">
        <v>1</v>
      </c>
      <c r="D874" s="268" t="s">
        <v>1452</v>
      </c>
      <c r="E874" s="268" t="s">
        <v>1457</v>
      </c>
      <c r="F874" s="269">
        <v>42565</v>
      </c>
      <c r="G874" s="270">
        <v>7939.99</v>
      </c>
      <c r="H874" s="266" t="s">
        <v>1431</v>
      </c>
      <c r="I874" s="266" t="s">
        <v>1432</v>
      </c>
    </row>
    <row r="875" spans="1:9" ht="12.75">
      <c r="A875" s="214">
        <v>1241002017</v>
      </c>
      <c r="B875" s="267">
        <v>8901</v>
      </c>
      <c r="C875" s="268">
        <v>1</v>
      </c>
      <c r="D875" s="268" t="s">
        <v>1458</v>
      </c>
      <c r="E875" s="268" t="s">
        <v>7</v>
      </c>
      <c r="F875" s="269">
        <v>42536</v>
      </c>
      <c r="G875" s="270">
        <v>3282.8</v>
      </c>
      <c r="H875" s="266" t="s">
        <v>1431</v>
      </c>
      <c r="I875" s="266" t="s">
        <v>1432</v>
      </c>
    </row>
    <row r="876" spans="1:9" ht="12.75">
      <c r="A876" s="214">
        <v>1241002017</v>
      </c>
      <c r="B876" s="267"/>
      <c r="C876" s="268">
        <v>1</v>
      </c>
      <c r="D876" s="268" t="s">
        <v>1459</v>
      </c>
      <c r="E876" s="268" t="s">
        <v>7</v>
      </c>
      <c r="F876" s="269">
        <v>42572</v>
      </c>
      <c r="G876" s="270">
        <v>6148</v>
      </c>
      <c r="H876" s="266" t="s">
        <v>1431</v>
      </c>
      <c r="I876" s="266" t="s">
        <v>1432</v>
      </c>
    </row>
    <row r="877" spans="1:9" ht="12.75">
      <c r="A877" s="214">
        <v>1241002017</v>
      </c>
      <c r="B877" s="267"/>
      <c r="C877" s="268">
        <v>1</v>
      </c>
      <c r="D877" s="268" t="s">
        <v>1460</v>
      </c>
      <c r="E877" s="268" t="s">
        <v>1456</v>
      </c>
      <c r="F877" s="269">
        <v>42562</v>
      </c>
      <c r="G877" s="270">
        <v>4524</v>
      </c>
      <c r="H877" s="266" t="s">
        <v>1431</v>
      </c>
      <c r="I877" s="266" t="s">
        <v>1432</v>
      </c>
    </row>
    <row r="878" spans="1:10" ht="12.75">
      <c r="A878" s="214"/>
      <c r="B878" s="379" t="s">
        <v>691</v>
      </c>
      <c r="C878" s="380"/>
      <c r="D878" s="380"/>
      <c r="E878" s="380"/>
      <c r="F878" s="380"/>
      <c r="G878" s="271">
        <f>SUM(G849:G877)</f>
        <v>498211.1900000001</v>
      </c>
      <c r="H878" s="272"/>
      <c r="I878" s="266"/>
      <c r="J878" s="233">
        <f>G878</f>
        <v>498211.1900000001</v>
      </c>
    </row>
    <row r="879" spans="1:9" ht="12.75">
      <c r="A879" s="214"/>
      <c r="B879" s="273"/>
      <c r="C879" s="273"/>
      <c r="D879" s="274"/>
      <c r="E879" s="274"/>
      <c r="F879" s="273"/>
      <c r="G879" s="275"/>
      <c r="H879" s="276"/>
      <c r="I879" s="276"/>
    </row>
    <row r="880" spans="1:9" ht="12.75">
      <c r="A880" s="214"/>
      <c r="B880" s="62" t="s">
        <v>1666</v>
      </c>
      <c r="C880" s="62"/>
      <c r="D880" s="62" t="s">
        <v>1639</v>
      </c>
      <c r="E880" s="62" t="s">
        <v>1667</v>
      </c>
      <c r="F880" s="62"/>
      <c r="G880" s="238" t="s">
        <v>1654</v>
      </c>
      <c r="H880" s="62"/>
      <c r="I880" s="62"/>
    </row>
    <row r="881" spans="1:9" ht="12.75">
      <c r="A881" s="214"/>
      <c r="B881" s="237"/>
      <c r="C881" s="237"/>
      <c r="D881" s="237"/>
      <c r="E881" s="237"/>
      <c r="F881" s="237"/>
      <c r="G881" s="238"/>
      <c r="H881" s="237"/>
      <c r="I881" s="237"/>
    </row>
    <row r="882" spans="1:9" ht="12.75">
      <c r="A882" s="214"/>
      <c r="B882" s="62"/>
      <c r="C882" s="62"/>
      <c r="D882" s="62"/>
      <c r="E882" s="62"/>
      <c r="F882" s="62"/>
      <c r="G882" s="139"/>
      <c r="H882" s="62"/>
      <c r="I882" s="62"/>
    </row>
    <row r="883" spans="1:9" ht="12.75">
      <c r="A883" s="214"/>
      <c r="B883" s="237"/>
      <c r="C883" s="237"/>
      <c r="D883" s="237"/>
      <c r="E883" s="237"/>
      <c r="F883" s="237"/>
      <c r="G883" s="238"/>
      <c r="H883" s="237"/>
      <c r="I883" s="237"/>
    </row>
    <row r="884" spans="1:9" ht="12.75">
      <c r="A884" s="214"/>
      <c r="B884" s="373" t="s">
        <v>1665</v>
      </c>
      <c r="C884" s="373"/>
      <c r="D884" s="60" t="s">
        <v>1638</v>
      </c>
      <c r="E884" s="373" t="s">
        <v>1773</v>
      </c>
      <c r="F884" s="373"/>
      <c r="G884" s="238"/>
      <c r="H884" s="60" t="s">
        <v>1468</v>
      </c>
      <c r="I884" s="62"/>
    </row>
    <row r="885" ht="12.75">
      <c r="A885" s="214"/>
    </row>
    <row r="886" spans="1:9" ht="15.75">
      <c r="A886" s="214"/>
      <c r="B886" s="257" t="s">
        <v>45</v>
      </c>
      <c r="C886" s="257"/>
      <c r="D886" s="259"/>
      <c r="E886" s="259"/>
      <c r="F886" s="259"/>
      <c r="G886" s="244"/>
      <c r="H886" s="260"/>
      <c r="I886" s="260"/>
    </row>
    <row r="887" spans="1:9" ht="15.75">
      <c r="A887" s="214"/>
      <c r="B887" s="257" t="s">
        <v>10</v>
      </c>
      <c r="C887" s="257"/>
      <c r="D887" s="259"/>
      <c r="E887" s="259"/>
      <c r="F887" s="259"/>
      <c r="G887" s="244"/>
      <c r="H887" s="260" t="s">
        <v>1884</v>
      </c>
      <c r="I887" s="259"/>
    </row>
    <row r="888" spans="1:9" ht="15.75">
      <c r="A888" s="214"/>
      <c r="B888" s="257" t="s">
        <v>1883</v>
      </c>
      <c r="C888" s="257"/>
      <c r="D888" s="259"/>
      <c r="E888" s="259"/>
      <c r="F888" s="259"/>
      <c r="G888" s="244"/>
      <c r="H888" s="259"/>
      <c r="I888" s="259"/>
    </row>
    <row r="889" spans="1:9" ht="15.75">
      <c r="A889" s="214"/>
      <c r="B889" s="257" t="s">
        <v>1727</v>
      </c>
      <c r="C889" s="257"/>
      <c r="D889" s="261"/>
      <c r="E889" s="261"/>
      <c r="F889" s="261"/>
      <c r="G889" s="213"/>
      <c r="H889" s="261"/>
      <c r="I889" s="261"/>
    </row>
    <row r="890" ht="12.75">
      <c r="A890" s="214"/>
    </row>
    <row r="891" spans="1:9" ht="25.5">
      <c r="A891" s="193" t="s">
        <v>1782</v>
      </c>
      <c r="B891" s="195" t="s">
        <v>19</v>
      </c>
      <c r="C891" s="55" t="s">
        <v>9</v>
      </c>
      <c r="D891" s="55" t="s">
        <v>12</v>
      </c>
      <c r="E891" s="55" t="s">
        <v>22</v>
      </c>
      <c r="F891" s="55" t="s">
        <v>13</v>
      </c>
      <c r="G891" s="136" t="s">
        <v>3</v>
      </c>
      <c r="H891" s="55" t="s">
        <v>4</v>
      </c>
      <c r="I891" s="55" t="s">
        <v>11</v>
      </c>
    </row>
    <row r="892" spans="1:9" ht="12.75">
      <c r="A892" s="214">
        <v>1241002017</v>
      </c>
      <c r="B892" s="262">
        <v>9044</v>
      </c>
      <c r="C892" s="268">
        <v>1</v>
      </c>
      <c r="D892" s="268" t="s">
        <v>1461</v>
      </c>
      <c r="E892" s="268" t="s">
        <v>1442</v>
      </c>
      <c r="F892" s="269">
        <v>42514</v>
      </c>
      <c r="G892" s="270">
        <v>4582</v>
      </c>
      <c r="H892" s="266" t="s">
        <v>1431</v>
      </c>
      <c r="I892" s="266" t="s">
        <v>1432</v>
      </c>
    </row>
    <row r="893" spans="1:9" ht="12.75">
      <c r="A893" s="214">
        <v>1241002017</v>
      </c>
      <c r="B893" s="267">
        <v>9259</v>
      </c>
      <c r="C893" s="277">
        <v>1</v>
      </c>
      <c r="D893" s="268" t="s">
        <v>1462</v>
      </c>
      <c r="E893" s="267" t="s">
        <v>26</v>
      </c>
      <c r="F893" s="269">
        <v>42395</v>
      </c>
      <c r="G893" s="270">
        <v>6818.48</v>
      </c>
      <c r="H893" s="266" t="s">
        <v>1431</v>
      </c>
      <c r="I893" s="266" t="s">
        <v>1432</v>
      </c>
    </row>
    <row r="894" spans="1:9" ht="12.75">
      <c r="A894" s="214">
        <v>1241002017</v>
      </c>
      <c r="B894" s="267"/>
      <c r="C894" s="268">
        <v>1</v>
      </c>
      <c r="D894" s="268" t="s">
        <v>1463</v>
      </c>
      <c r="E894" s="268" t="s">
        <v>311</v>
      </c>
      <c r="F894" s="269">
        <v>42416</v>
      </c>
      <c r="G894" s="270">
        <v>3398.22</v>
      </c>
      <c r="H894" s="266" t="s">
        <v>1431</v>
      </c>
      <c r="I894" s="266" t="s">
        <v>1432</v>
      </c>
    </row>
    <row r="895" spans="1:9" ht="12.75">
      <c r="A895" s="214">
        <v>1241002017</v>
      </c>
      <c r="B895" s="267">
        <v>9045</v>
      </c>
      <c r="C895" s="268">
        <v>1</v>
      </c>
      <c r="D895" s="268" t="s">
        <v>1464</v>
      </c>
      <c r="E895" s="268" t="s">
        <v>1442</v>
      </c>
      <c r="F895" s="269">
        <v>42447</v>
      </c>
      <c r="G895" s="270">
        <v>4396.4</v>
      </c>
      <c r="H895" s="266" t="s">
        <v>1431</v>
      </c>
      <c r="I895" s="266" t="s">
        <v>1432</v>
      </c>
    </row>
    <row r="896" spans="1:9" ht="12.75">
      <c r="A896" s="214">
        <v>1241002017</v>
      </c>
      <c r="B896" s="267"/>
      <c r="C896" s="268">
        <v>1</v>
      </c>
      <c r="D896" s="268" t="s">
        <v>1465</v>
      </c>
      <c r="E896" s="268" t="s">
        <v>510</v>
      </c>
      <c r="F896" s="269">
        <v>42502</v>
      </c>
      <c r="G896" s="270">
        <v>4464.84</v>
      </c>
      <c r="H896" s="266" t="s">
        <v>1431</v>
      </c>
      <c r="I896" s="266" t="s">
        <v>1432</v>
      </c>
    </row>
    <row r="897" spans="1:9" ht="12.75">
      <c r="A897" s="214">
        <v>1241002017</v>
      </c>
      <c r="B897" s="348" t="s">
        <v>1825</v>
      </c>
      <c r="C897" s="268">
        <v>1</v>
      </c>
      <c r="D897" s="268" t="s">
        <v>1472</v>
      </c>
      <c r="E897" s="269" t="s">
        <v>1473</v>
      </c>
      <c r="F897" s="269">
        <v>42731</v>
      </c>
      <c r="G897" s="270">
        <v>12797.24</v>
      </c>
      <c r="H897" s="266" t="s">
        <v>1431</v>
      </c>
      <c r="I897" s="266" t="s">
        <v>1432</v>
      </c>
    </row>
    <row r="898" spans="1:9" ht="12.75">
      <c r="A898" s="214">
        <v>1241002017</v>
      </c>
      <c r="B898" s="267">
        <v>9669</v>
      </c>
      <c r="C898" s="268">
        <v>1</v>
      </c>
      <c r="D898" s="268" t="s">
        <v>1486</v>
      </c>
      <c r="E898" s="268" t="s">
        <v>78</v>
      </c>
      <c r="F898" s="269">
        <v>42712</v>
      </c>
      <c r="G898" s="270">
        <v>7412.4</v>
      </c>
      <c r="H898" s="266" t="s">
        <v>1431</v>
      </c>
      <c r="I898" s="266" t="s">
        <v>1432</v>
      </c>
    </row>
    <row r="899" spans="1:9" ht="12.75">
      <c r="A899" s="214">
        <v>1241002017</v>
      </c>
      <c r="B899" s="267">
        <v>9769</v>
      </c>
      <c r="C899" s="268">
        <v>1</v>
      </c>
      <c r="D899" s="268" t="s">
        <v>1487</v>
      </c>
      <c r="E899" s="268" t="s">
        <v>266</v>
      </c>
      <c r="F899" s="269">
        <v>42689</v>
      </c>
      <c r="G899" s="270">
        <v>5939.2</v>
      </c>
      <c r="H899" s="266" t="s">
        <v>1431</v>
      </c>
      <c r="I899" s="266" t="s">
        <v>1432</v>
      </c>
    </row>
    <row r="900" spans="1:9" ht="12.75">
      <c r="A900" s="214">
        <v>1241002017</v>
      </c>
      <c r="B900" s="267">
        <v>9670</v>
      </c>
      <c r="C900" s="268">
        <v>1</v>
      </c>
      <c r="D900" s="268" t="s">
        <v>1488</v>
      </c>
      <c r="E900" s="268" t="s">
        <v>271</v>
      </c>
      <c r="F900" s="269">
        <v>42672</v>
      </c>
      <c r="G900" s="270">
        <v>13920</v>
      </c>
      <c r="H900" s="266" t="s">
        <v>1431</v>
      </c>
      <c r="I900" s="266" t="s">
        <v>1432</v>
      </c>
    </row>
    <row r="901" spans="1:9" ht="12.75">
      <c r="A901" s="214">
        <v>1241002017</v>
      </c>
      <c r="B901" s="267">
        <v>9681</v>
      </c>
      <c r="C901" s="268">
        <v>1</v>
      </c>
      <c r="D901" s="268" t="s">
        <v>1489</v>
      </c>
      <c r="E901" s="268" t="s">
        <v>271</v>
      </c>
      <c r="F901" s="269">
        <v>42728</v>
      </c>
      <c r="G901" s="270">
        <v>7412.4</v>
      </c>
      <c r="H901" s="266" t="s">
        <v>1431</v>
      </c>
      <c r="I901" s="266" t="s">
        <v>1432</v>
      </c>
    </row>
    <row r="902" spans="1:9" ht="12.75">
      <c r="A902" s="214">
        <v>1241002017</v>
      </c>
      <c r="B902" s="267">
        <v>9662</v>
      </c>
      <c r="C902" s="268">
        <v>1</v>
      </c>
      <c r="D902" s="268" t="s">
        <v>1490</v>
      </c>
      <c r="E902" s="268" t="s">
        <v>469</v>
      </c>
      <c r="F902" s="269">
        <v>42724</v>
      </c>
      <c r="G902" s="270">
        <v>7412.4</v>
      </c>
      <c r="H902" s="266" t="s">
        <v>1431</v>
      </c>
      <c r="I902" s="266" t="s">
        <v>1432</v>
      </c>
    </row>
    <row r="903" spans="1:9" ht="12.75">
      <c r="A903" s="214">
        <v>1241002017</v>
      </c>
      <c r="B903" s="348" t="s">
        <v>1826</v>
      </c>
      <c r="C903" s="268">
        <v>1</v>
      </c>
      <c r="D903" s="268" t="s">
        <v>1491</v>
      </c>
      <c r="E903" s="268" t="s">
        <v>1147</v>
      </c>
      <c r="F903" s="269">
        <v>42723</v>
      </c>
      <c r="G903" s="270">
        <v>10776.4</v>
      </c>
      <c r="H903" s="266" t="s">
        <v>1431</v>
      </c>
      <c r="I903" s="266" t="s">
        <v>1432</v>
      </c>
    </row>
    <row r="904" spans="1:9" ht="12.75">
      <c r="A904" s="214">
        <v>1241002017</v>
      </c>
      <c r="B904" s="267">
        <v>9664</v>
      </c>
      <c r="C904" s="263">
        <v>1</v>
      </c>
      <c r="D904" s="263" t="s">
        <v>1492</v>
      </c>
      <c r="E904" s="263" t="s">
        <v>1239</v>
      </c>
      <c r="F904" s="264">
        <v>42724</v>
      </c>
      <c r="G904" s="278">
        <v>7412.4</v>
      </c>
      <c r="H904" s="266" t="s">
        <v>1431</v>
      </c>
      <c r="I904" s="266" t="s">
        <v>1432</v>
      </c>
    </row>
    <row r="905" spans="1:9" ht="12.75">
      <c r="A905" s="214">
        <v>1241002017</v>
      </c>
      <c r="B905" s="267">
        <v>9691</v>
      </c>
      <c r="C905" s="268">
        <v>1</v>
      </c>
      <c r="D905" s="268" t="s">
        <v>1493</v>
      </c>
      <c r="E905" s="268" t="s">
        <v>271</v>
      </c>
      <c r="F905" s="269">
        <v>42724</v>
      </c>
      <c r="G905" s="279">
        <v>3364</v>
      </c>
      <c r="H905" s="266" t="s">
        <v>1431</v>
      </c>
      <c r="I905" s="266" t="s">
        <v>1432</v>
      </c>
    </row>
    <row r="906" spans="1:9" ht="12.75">
      <c r="A906" s="214">
        <v>1241002017</v>
      </c>
      <c r="B906" s="267">
        <v>9657</v>
      </c>
      <c r="C906" s="268">
        <v>1</v>
      </c>
      <c r="D906" s="268" t="s">
        <v>1494</v>
      </c>
      <c r="E906" s="268" t="s">
        <v>1495</v>
      </c>
      <c r="F906" s="269">
        <v>42724</v>
      </c>
      <c r="G906" s="279">
        <v>4582</v>
      </c>
      <c r="H906" s="266" t="s">
        <v>1431</v>
      </c>
      <c r="I906" s="266" t="s">
        <v>1432</v>
      </c>
    </row>
    <row r="907" spans="1:9" ht="12.75">
      <c r="A907" s="214">
        <v>1241002017</v>
      </c>
      <c r="B907" s="267">
        <v>9665</v>
      </c>
      <c r="C907" s="268">
        <v>1</v>
      </c>
      <c r="D907" s="268" t="s">
        <v>1496</v>
      </c>
      <c r="E907" s="280" t="s">
        <v>26</v>
      </c>
      <c r="F907" s="280">
        <v>42663</v>
      </c>
      <c r="G907" s="281">
        <v>14964</v>
      </c>
      <c r="H907" s="272" t="s">
        <v>1431</v>
      </c>
      <c r="I907" s="272" t="s">
        <v>1432</v>
      </c>
    </row>
    <row r="908" spans="1:9" ht="12.75">
      <c r="A908" s="214">
        <v>1241002017</v>
      </c>
      <c r="B908" s="267">
        <v>9682</v>
      </c>
      <c r="C908" s="268">
        <v>1</v>
      </c>
      <c r="D908" s="268" t="s">
        <v>1497</v>
      </c>
      <c r="E908" s="282" t="s">
        <v>469</v>
      </c>
      <c r="F908" s="280">
        <v>42716</v>
      </c>
      <c r="G908" s="281">
        <v>15660</v>
      </c>
      <c r="H908" s="272" t="s">
        <v>1431</v>
      </c>
      <c r="I908" s="272" t="s">
        <v>1432</v>
      </c>
    </row>
    <row r="909" spans="1:9" ht="12.75">
      <c r="A909" s="214">
        <v>1241002017</v>
      </c>
      <c r="B909" s="267">
        <v>9661</v>
      </c>
      <c r="C909" s="268">
        <v>1</v>
      </c>
      <c r="D909" s="268" t="s">
        <v>1497</v>
      </c>
      <c r="E909" s="282" t="s">
        <v>1495</v>
      </c>
      <c r="F909" s="280">
        <v>42655</v>
      </c>
      <c r="G909" s="281">
        <v>15660</v>
      </c>
      <c r="H909" s="272" t="s">
        <v>1431</v>
      </c>
      <c r="I909" s="272" t="s">
        <v>1432</v>
      </c>
    </row>
    <row r="910" spans="1:9" ht="12.75">
      <c r="A910" s="214">
        <v>1241002017</v>
      </c>
      <c r="B910" s="267">
        <v>9659</v>
      </c>
      <c r="C910" s="268">
        <v>1</v>
      </c>
      <c r="D910" s="268" t="s">
        <v>1498</v>
      </c>
      <c r="E910" s="280" t="s">
        <v>1499</v>
      </c>
      <c r="F910" s="280">
        <v>42724</v>
      </c>
      <c r="G910" s="281">
        <v>20764</v>
      </c>
      <c r="H910" s="272" t="s">
        <v>1431</v>
      </c>
      <c r="I910" s="272" t="s">
        <v>1432</v>
      </c>
    </row>
    <row r="911" spans="1:9" ht="12.75">
      <c r="A911" s="214">
        <v>1241002017</v>
      </c>
      <c r="B911" s="267">
        <v>9672</v>
      </c>
      <c r="C911" s="268">
        <v>1</v>
      </c>
      <c r="D911" s="268" t="s">
        <v>1500</v>
      </c>
      <c r="E911" s="282" t="s">
        <v>1471</v>
      </c>
      <c r="F911" s="280">
        <v>42663</v>
      </c>
      <c r="G911" s="281">
        <v>9428.36</v>
      </c>
      <c r="H911" s="272" t="s">
        <v>1431</v>
      </c>
      <c r="I911" s="272" t="s">
        <v>1432</v>
      </c>
    </row>
    <row r="912" spans="1:9" ht="12.75">
      <c r="A912" s="214">
        <v>1241002017</v>
      </c>
      <c r="B912" s="267">
        <v>9667</v>
      </c>
      <c r="C912" s="282">
        <v>1</v>
      </c>
      <c r="D912" s="282" t="s">
        <v>1502</v>
      </c>
      <c r="E912" s="282" t="s">
        <v>820</v>
      </c>
      <c r="F912" s="280">
        <v>42655</v>
      </c>
      <c r="G912" s="281">
        <v>7412.4</v>
      </c>
      <c r="H912" s="272" t="s">
        <v>1431</v>
      </c>
      <c r="I912" s="272" t="s">
        <v>1432</v>
      </c>
    </row>
    <row r="913" spans="1:9" ht="12.75">
      <c r="A913" s="214">
        <v>1241002017</v>
      </c>
      <c r="B913" s="267">
        <v>9671</v>
      </c>
      <c r="C913" s="282">
        <v>1</v>
      </c>
      <c r="D913" s="282" t="s">
        <v>1503</v>
      </c>
      <c r="E913" s="282" t="s">
        <v>738</v>
      </c>
      <c r="F913" s="280">
        <v>42663</v>
      </c>
      <c r="G913" s="281">
        <v>15660</v>
      </c>
      <c r="H913" s="272" t="s">
        <v>1431</v>
      </c>
      <c r="I913" s="272" t="s">
        <v>1432</v>
      </c>
    </row>
    <row r="914" spans="1:9" ht="12.75">
      <c r="A914" s="214">
        <v>1241002017</v>
      </c>
      <c r="B914" s="267">
        <v>9680</v>
      </c>
      <c r="C914" s="282">
        <v>1</v>
      </c>
      <c r="D914" s="282" t="s">
        <v>1504</v>
      </c>
      <c r="E914" s="282" t="s">
        <v>271</v>
      </c>
      <c r="F914" s="280">
        <v>42663</v>
      </c>
      <c r="G914" s="281">
        <v>3364</v>
      </c>
      <c r="H914" s="272" t="s">
        <v>1431</v>
      </c>
      <c r="I914" s="272" t="s">
        <v>1432</v>
      </c>
    </row>
    <row r="915" spans="1:9" ht="12.75">
      <c r="A915" s="214"/>
      <c r="B915" s="267"/>
      <c r="C915" s="268"/>
      <c r="D915" s="268"/>
      <c r="E915" s="282"/>
      <c r="F915" s="280"/>
      <c r="G915" s="281"/>
      <c r="H915" s="282"/>
      <c r="I915" s="272"/>
    </row>
    <row r="916" spans="1:9" ht="12.75">
      <c r="A916" s="214"/>
      <c r="B916" s="267"/>
      <c r="C916" s="268"/>
      <c r="D916" s="268"/>
      <c r="E916" s="280"/>
      <c r="F916" s="280"/>
      <c r="G916" s="281"/>
      <c r="H916" s="282"/>
      <c r="I916" s="272"/>
    </row>
    <row r="917" spans="1:9" ht="12.75">
      <c r="A917" s="214"/>
      <c r="B917" s="267"/>
      <c r="C917" s="268"/>
      <c r="D917" s="268"/>
      <c r="E917" s="282"/>
      <c r="F917" s="280"/>
      <c r="G917" s="281"/>
      <c r="H917" s="282"/>
      <c r="I917" s="272"/>
    </row>
    <row r="918" spans="1:10" ht="12.75">
      <c r="A918" s="214"/>
      <c r="B918" s="381" t="s">
        <v>691</v>
      </c>
      <c r="C918" s="381"/>
      <c r="D918" s="381"/>
      <c r="E918" s="384"/>
      <c r="F918" s="385"/>
      <c r="G918" s="283">
        <f>SUM(G892:G917)</f>
        <v>207601.13999999998</v>
      </c>
      <c r="J918" s="233">
        <f>G918</f>
        <v>207601.13999999998</v>
      </c>
    </row>
    <row r="919" spans="1:9" ht="12.75">
      <c r="A919" s="214"/>
      <c r="B919" s="260"/>
      <c r="C919" s="259"/>
      <c r="D919" s="260"/>
      <c r="E919" s="260"/>
      <c r="F919" s="259"/>
      <c r="G919" s="244"/>
      <c r="H919" s="259"/>
      <c r="I919" s="259"/>
    </row>
    <row r="920" ht="12.75">
      <c r="A920" s="214"/>
    </row>
    <row r="921" spans="1:9" ht="12.75">
      <c r="A921" s="214"/>
      <c r="B921" s="62" t="s">
        <v>1428</v>
      </c>
      <c r="C921" s="62"/>
      <c r="D921" s="62" t="s">
        <v>1642</v>
      </c>
      <c r="E921" s="62" t="s">
        <v>1643</v>
      </c>
      <c r="F921" s="62"/>
      <c r="G921" s="238" t="s">
        <v>1467</v>
      </c>
      <c r="H921" s="62"/>
      <c r="I921" s="62"/>
    </row>
    <row r="922" spans="1:9" ht="12.75">
      <c r="A922" s="214"/>
      <c r="B922" s="237"/>
      <c r="C922" s="237"/>
      <c r="D922" s="237"/>
      <c r="E922" s="237"/>
      <c r="F922" s="237"/>
      <c r="G922" s="238"/>
      <c r="H922" s="237"/>
      <c r="I922" s="237"/>
    </row>
    <row r="923" spans="1:9" ht="12.75">
      <c r="A923" s="214"/>
      <c r="B923" s="62"/>
      <c r="C923" s="62"/>
      <c r="D923" s="62"/>
      <c r="E923" s="62"/>
      <c r="F923" s="62"/>
      <c r="G923" s="238"/>
      <c r="H923" s="62"/>
      <c r="I923" s="62"/>
    </row>
    <row r="924" spans="1:9" ht="12.75">
      <c r="A924" s="214"/>
      <c r="B924" s="237"/>
      <c r="C924" s="237"/>
      <c r="D924" s="237"/>
      <c r="E924" s="237"/>
      <c r="F924" s="237"/>
      <c r="G924" s="238"/>
      <c r="H924" s="237"/>
      <c r="I924" s="237"/>
    </row>
    <row r="925" spans="1:9" ht="12.75">
      <c r="A925" s="214"/>
      <c r="B925" s="101" t="s">
        <v>1664</v>
      </c>
      <c r="C925" s="62"/>
      <c r="D925" s="62" t="s">
        <v>1641</v>
      </c>
      <c r="E925" s="62" t="s">
        <v>1773</v>
      </c>
      <c r="F925" s="62"/>
      <c r="G925" s="238" t="s">
        <v>1401</v>
      </c>
      <c r="H925" s="62"/>
      <c r="I925" s="62"/>
    </row>
    <row r="926" ht="12.75">
      <c r="A926" s="214"/>
    </row>
    <row r="927" spans="1:9" ht="15.75">
      <c r="A927" s="214"/>
      <c r="B927" s="257" t="s">
        <v>45</v>
      </c>
      <c r="C927" s="257"/>
      <c r="D927" s="259"/>
      <c r="E927" s="259"/>
      <c r="F927" s="259"/>
      <c r="G927" s="244"/>
      <c r="H927" s="284"/>
      <c r="I927" s="260"/>
    </row>
    <row r="928" spans="1:9" ht="15.75">
      <c r="A928" s="214"/>
      <c r="B928" s="257" t="s">
        <v>10</v>
      </c>
      <c r="C928" s="257"/>
      <c r="D928" s="259"/>
      <c r="E928" s="259"/>
      <c r="F928" s="259"/>
      <c r="G928" s="244"/>
      <c r="H928" s="260" t="s">
        <v>1884</v>
      </c>
      <c r="I928" s="259"/>
    </row>
    <row r="929" spans="1:9" ht="15.75">
      <c r="A929" s="214"/>
      <c r="B929" s="257" t="s">
        <v>1883</v>
      </c>
      <c r="C929" s="257"/>
      <c r="D929" s="259"/>
      <c r="E929" s="259"/>
      <c r="F929" s="259"/>
      <c r="G929" s="244"/>
      <c r="H929" s="259"/>
      <c r="I929" s="259"/>
    </row>
    <row r="930" spans="1:9" ht="15.75">
      <c r="A930" s="214"/>
      <c r="B930" s="257" t="s">
        <v>1727</v>
      </c>
      <c r="C930" s="257"/>
      <c r="D930" s="261"/>
      <c r="E930" s="261"/>
      <c r="F930" s="261"/>
      <c r="G930" s="213"/>
      <c r="H930" s="261"/>
      <c r="I930" s="261"/>
    </row>
    <row r="931" ht="12.75">
      <c r="A931" s="214"/>
    </row>
    <row r="932" spans="1:9" ht="25.5">
      <c r="A932" s="193" t="s">
        <v>1782</v>
      </c>
      <c r="B932" s="195" t="s">
        <v>19</v>
      </c>
      <c r="C932" s="55" t="s">
        <v>9</v>
      </c>
      <c r="D932" s="55" t="s">
        <v>12</v>
      </c>
      <c r="E932" s="55" t="s">
        <v>22</v>
      </c>
      <c r="F932" s="55" t="s">
        <v>13</v>
      </c>
      <c r="G932" s="136" t="s">
        <v>3</v>
      </c>
      <c r="H932" s="55" t="s">
        <v>4</v>
      </c>
      <c r="I932" s="55" t="s">
        <v>11</v>
      </c>
    </row>
    <row r="933" spans="1:9" ht="12.75">
      <c r="A933" s="214" t="s">
        <v>1803</v>
      </c>
      <c r="B933" s="285">
        <v>9749</v>
      </c>
      <c r="C933" s="286">
        <v>1</v>
      </c>
      <c r="D933" s="286" t="s">
        <v>1509</v>
      </c>
      <c r="E933" s="286" t="s">
        <v>26</v>
      </c>
      <c r="F933" s="287">
        <v>42783</v>
      </c>
      <c r="G933" s="288">
        <v>3450</v>
      </c>
      <c r="H933" s="286" t="s">
        <v>1431</v>
      </c>
      <c r="I933" s="289" t="s">
        <v>1432</v>
      </c>
    </row>
    <row r="934" spans="1:9" ht="12.75">
      <c r="A934" s="214" t="s">
        <v>1803</v>
      </c>
      <c r="B934" s="290" t="s">
        <v>1784</v>
      </c>
      <c r="C934" s="291">
        <v>1</v>
      </c>
      <c r="D934" s="291" t="s">
        <v>1510</v>
      </c>
      <c r="E934" s="291" t="s">
        <v>26</v>
      </c>
      <c r="F934" s="292">
        <v>42857</v>
      </c>
      <c r="G934" s="288">
        <v>9218.52</v>
      </c>
      <c r="H934" s="286" t="s">
        <v>1431</v>
      </c>
      <c r="I934" s="289" t="s">
        <v>1432</v>
      </c>
    </row>
    <row r="935" spans="1:9" ht="12.75">
      <c r="A935" s="214" t="s">
        <v>1803</v>
      </c>
      <c r="B935" s="293">
        <v>9761</v>
      </c>
      <c r="C935" s="291">
        <v>1</v>
      </c>
      <c r="D935" s="291" t="s">
        <v>1511</v>
      </c>
      <c r="E935" s="291" t="s">
        <v>780</v>
      </c>
      <c r="F935" s="292">
        <v>42857</v>
      </c>
      <c r="G935" s="288">
        <v>5788.4</v>
      </c>
      <c r="H935" s="286" t="s">
        <v>1431</v>
      </c>
      <c r="I935" s="289" t="s">
        <v>1432</v>
      </c>
    </row>
    <row r="936" spans="1:9" ht="12.75">
      <c r="A936" s="214" t="s">
        <v>1803</v>
      </c>
      <c r="B936" s="293">
        <v>9781</v>
      </c>
      <c r="C936" s="291">
        <v>1</v>
      </c>
      <c r="D936" s="291" t="s">
        <v>1512</v>
      </c>
      <c r="E936" s="292" t="s">
        <v>78</v>
      </c>
      <c r="F936" s="292">
        <v>42867</v>
      </c>
      <c r="G936" s="288">
        <v>3456.8</v>
      </c>
      <c r="H936" s="286" t="s">
        <v>1431</v>
      </c>
      <c r="I936" s="289" t="s">
        <v>1432</v>
      </c>
    </row>
    <row r="937" spans="1:9" ht="12.75">
      <c r="A937" s="214" t="s">
        <v>1803</v>
      </c>
      <c r="B937" s="293">
        <v>9778</v>
      </c>
      <c r="C937" s="291">
        <v>1</v>
      </c>
      <c r="D937" s="291" t="s">
        <v>1513</v>
      </c>
      <c r="E937" s="291" t="s">
        <v>1147</v>
      </c>
      <c r="F937" s="292">
        <v>42867</v>
      </c>
      <c r="G937" s="288">
        <v>7946</v>
      </c>
      <c r="H937" s="286" t="s">
        <v>1431</v>
      </c>
      <c r="I937" s="289" t="s">
        <v>1432</v>
      </c>
    </row>
    <row r="938" spans="1:9" ht="12.75">
      <c r="A938" s="214" t="s">
        <v>1803</v>
      </c>
      <c r="B938" s="290" t="s">
        <v>1785</v>
      </c>
      <c r="C938" s="291">
        <v>2</v>
      </c>
      <c r="D938" s="291" t="s">
        <v>106</v>
      </c>
      <c r="E938" s="291" t="s">
        <v>1147</v>
      </c>
      <c r="F938" s="292">
        <v>42881</v>
      </c>
      <c r="G938" s="288">
        <v>4611.92</v>
      </c>
      <c r="H938" s="286" t="s">
        <v>1431</v>
      </c>
      <c r="I938" s="289" t="s">
        <v>1432</v>
      </c>
    </row>
    <row r="939" spans="1:9" ht="12.75">
      <c r="A939" s="214" t="s">
        <v>1803</v>
      </c>
      <c r="B939" s="293">
        <v>9773</v>
      </c>
      <c r="C939" s="291">
        <v>1</v>
      </c>
      <c r="D939" s="291" t="s">
        <v>1514</v>
      </c>
      <c r="E939" s="292" t="s">
        <v>1161</v>
      </c>
      <c r="F939" s="292">
        <v>42881</v>
      </c>
      <c r="G939" s="288">
        <v>3456.8</v>
      </c>
      <c r="H939" s="286" t="s">
        <v>1431</v>
      </c>
      <c r="I939" s="289" t="s">
        <v>1432</v>
      </c>
    </row>
    <row r="940" spans="1:9" ht="12.75">
      <c r="A940" s="214" t="s">
        <v>1803</v>
      </c>
      <c r="B940" s="293">
        <v>9794</v>
      </c>
      <c r="C940" s="291">
        <v>1</v>
      </c>
      <c r="D940" s="291" t="s">
        <v>1515</v>
      </c>
      <c r="E940" s="291" t="s">
        <v>271</v>
      </c>
      <c r="F940" s="292">
        <v>42895</v>
      </c>
      <c r="G940" s="288">
        <v>22933.2</v>
      </c>
      <c r="H940" s="286" t="s">
        <v>1431</v>
      </c>
      <c r="I940" s="289" t="s">
        <v>1432</v>
      </c>
    </row>
    <row r="941" spans="1:9" ht="12.75">
      <c r="A941" s="214" t="s">
        <v>1803</v>
      </c>
      <c r="B941" s="293">
        <v>9904</v>
      </c>
      <c r="C941" s="291">
        <v>1</v>
      </c>
      <c r="D941" s="291" t="s">
        <v>1516</v>
      </c>
      <c r="E941" s="291" t="s">
        <v>319</v>
      </c>
      <c r="F941" s="292">
        <v>42899</v>
      </c>
      <c r="G941" s="288">
        <v>1825.26</v>
      </c>
      <c r="H941" s="286" t="s">
        <v>1431</v>
      </c>
      <c r="I941" s="289" t="s">
        <v>1432</v>
      </c>
    </row>
    <row r="942" spans="1:9" ht="12.75">
      <c r="A942" s="214" t="s">
        <v>1803</v>
      </c>
      <c r="B942" s="293">
        <v>9905</v>
      </c>
      <c r="C942" s="291">
        <v>1</v>
      </c>
      <c r="D942" s="291" t="s">
        <v>1516</v>
      </c>
      <c r="E942" s="291" t="s">
        <v>319</v>
      </c>
      <c r="F942" s="292">
        <v>42899</v>
      </c>
      <c r="G942" s="288">
        <v>1825.26</v>
      </c>
      <c r="H942" s="286" t="s">
        <v>1431</v>
      </c>
      <c r="I942" s="289" t="s">
        <v>1432</v>
      </c>
    </row>
    <row r="943" spans="1:9" ht="12.75">
      <c r="A943" s="214" t="s">
        <v>1803</v>
      </c>
      <c r="B943" s="293">
        <v>9906</v>
      </c>
      <c r="C943" s="291">
        <v>1</v>
      </c>
      <c r="D943" s="291" t="s">
        <v>1516</v>
      </c>
      <c r="E943" s="291" t="s">
        <v>319</v>
      </c>
      <c r="F943" s="292">
        <v>42899</v>
      </c>
      <c r="G943" s="288">
        <v>1825.26</v>
      </c>
      <c r="H943" s="286" t="s">
        <v>1431</v>
      </c>
      <c r="I943" s="289" t="s">
        <v>1432</v>
      </c>
    </row>
    <row r="944" spans="1:9" ht="12.75">
      <c r="A944" s="214" t="s">
        <v>1803</v>
      </c>
      <c r="B944" s="293">
        <v>9907</v>
      </c>
      <c r="C944" s="291">
        <v>1</v>
      </c>
      <c r="D944" s="291" t="s">
        <v>1517</v>
      </c>
      <c r="E944" s="291" t="s">
        <v>319</v>
      </c>
      <c r="F944" s="292">
        <v>42899</v>
      </c>
      <c r="G944" s="288">
        <v>1438.4</v>
      </c>
      <c r="H944" s="286" t="s">
        <v>1431</v>
      </c>
      <c r="I944" s="289" t="s">
        <v>1432</v>
      </c>
    </row>
    <row r="945" spans="1:9" ht="12.75">
      <c r="A945" s="214" t="s">
        <v>1803</v>
      </c>
      <c r="B945" s="293">
        <v>9908</v>
      </c>
      <c r="C945" s="291">
        <v>1</v>
      </c>
      <c r="D945" s="291" t="s">
        <v>1517</v>
      </c>
      <c r="E945" s="291" t="s">
        <v>319</v>
      </c>
      <c r="F945" s="292">
        <v>42899</v>
      </c>
      <c r="G945" s="288">
        <v>1438.4</v>
      </c>
      <c r="H945" s="286" t="s">
        <v>1431</v>
      </c>
      <c r="I945" s="289" t="s">
        <v>1432</v>
      </c>
    </row>
    <row r="946" spans="1:9" ht="12.75">
      <c r="A946" s="214" t="s">
        <v>1803</v>
      </c>
      <c r="B946" s="293">
        <v>9909</v>
      </c>
      <c r="C946" s="291">
        <v>1</v>
      </c>
      <c r="D946" s="291" t="s">
        <v>1517</v>
      </c>
      <c r="E946" s="291" t="s">
        <v>319</v>
      </c>
      <c r="F946" s="292">
        <v>42899</v>
      </c>
      <c r="G946" s="288">
        <v>1438.4</v>
      </c>
      <c r="H946" s="286" t="s">
        <v>1431</v>
      </c>
      <c r="I946" s="289" t="s">
        <v>1432</v>
      </c>
    </row>
    <row r="947" spans="1:9" ht="12.75">
      <c r="A947" s="214" t="s">
        <v>1803</v>
      </c>
      <c r="B947" s="293">
        <v>9910</v>
      </c>
      <c r="C947" s="291">
        <v>1</v>
      </c>
      <c r="D947" s="291" t="s">
        <v>1518</v>
      </c>
      <c r="E947" s="291" t="s">
        <v>1519</v>
      </c>
      <c r="F947" s="292">
        <v>42899</v>
      </c>
      <c r="G947" s="288">
        <v>2260.26</v>
      </c>
      <c r="H947" s="286" t="s">
        <v>1431</v>
      </c>
      <c r="I947" s="289" t="s">
        <v>1432</v>
      </c>
    </row>
    <row r="948" spans="1:9" ht="12.75">
      <c r="A948" s="214" t="s">
        <v>1803</v>
      </c>
      <c r="B948" s="293">
        <v>9911</v>
      </c>
      <c r="C948" s="291">
        <v>1</v>
      </c>
      <c r="D948" s="291" t="s">
        <v>1518</v>
      </c>
      <c r="E948" s="291" t="s">
        <v>1519</v>
      </c>
      <c r="F948" s="292">
        <v>42899</v>
      </c>
      <c r="G948" s="288">
        <v>2260.26</v>
      </c>
      <c r="H948" s="286" t="s">
        <v>1431</v>
      </c>
      <c r="I948" s="289" t="s">
        <v>1432</v>
      </c>
    </row>
    <row r="949" spans="1:9" ht="12.75">
      <c r="A949" s="214" t="s">
        <v>1803</v>
      </c>
      <c r="B949" s="293">
        <v>9912</v>
      </c>
      <c r="C949" s="291">
        <v>1</v>
      </c>
      <c r="D949" s="291" t="s">
        <v>1518</v>
      </c>
      <c r="E949" s="291" t="s">
        <v>1519</v>
      </c>
      <c r="F949" s="292">
        <v>42899</v>
      </c>
      <c r="G949" s="288">
        <v>2260.26</v>
      </c>
      <c r="H949" s="286" t="s">
        <v>1431</v>
      </c>
      <c r="I949" s="289" t="s">
        <v>1432</v>
      </c>
    </row>
    <row r="950" spans="1:9" ht="12.75">
      <c r="A950" s="214" t="s">
        <v>1803</v>
      </c>
      <c r="B950" s="293">
        <v>9913</v>
      </c>
      <c r="C950" s="291">
        <v>1</v>
      </c>
      <c r="D950" s="291" t="s">
        <v>1516</v>
      </c>
      <c r="E950" s="291" t="s">
        <v>1519</v>
      </c>
      <c r="F950" s="292">
        <v>42899</v>
      </c>
      <c r="G950" s="288">
        <v>1825.26</v>
      </c>
      <c r="H950" s="286" t="s">
        <v>1431</v>
      </c>
      <c r="I950" s="289" t="s">
        <v>1432</v>
      </c>
    </row>
    <row r="951" spans="1:9" ht="12.75">
      <c r="A951" s="214" t="s">
        <v>1803</v>
      </c>
      <c r="B951" s="293">
        <v>9914</v>
      </c>
      <c r="C951" s="291">
        <v>1</v>
      </c>
      <c r="D951" s="291" t="s">
        <v>1516</v>
      </c>
      <c r="E951" s="291" t="s">
        <v>1519</v>
      </c>
      <c r="F951" s="292">
        <v>42899</v>
      </c>
      <c r="G951" s="288">
        <v>1825.26</v>
      </c>
      <c r="H951" s="286" t="s">
        <v>1431</v>
      </c>
      <c r="I951" s="289" t="s">
        <v>1432</v>
      </c>
    </row>
    <row r="952" spans="1:9" ht="12.75">
      <c r="A952" s="214" t="s">
        <v>1803</v>
      </c>
      <c r="B952" s="293">
        <v>9917</v>
      </c>
      <c r="C952" s="291">
        <v>1</v>
      </c>
      <c r="D952" s="291" t="s">
        <v>1520</v>
      </c>
      <c r="E952" s="291" t="s">
        <v>1519</v>
      </c>
      <c r="F952" s="292">
        <v>42899</v>
      </c>
      <c r="G952" s="288">
        <v>1303.24</v>
      </c>
      <c r="H952" s="286" t="s">
        <v>1431</v>
      </c>
      <c r="I952" s="289" t="s">
        <v>1432</v>
      </c>
    </row>
    <row r="953" spans="1:9" ht="12.75">
      <c r="A953" s="214" t="s">
        <v>1803</v>
      </c>
      <c r="B953" s="293">
        <v>9918</v>
      </c>
      <c r="C953" s="291">
        <v>1</v>
      </c>
      <c r="D953" s="291" t="s">
        <v>1520</v>
      </c>
      <c r="E953" s="291" t="s">
        <v>1519</v>
      </c>
      <c r="F953" s="292">
        <v>42899</v>
      </c>
      <c r="G953" s="288">
        <v>1303.24</v>
      </c>
      <c r="H953" s="286" t="s">
        <v>1431</v>
      </c>
      <c r="I953" s="289" t="s">
        <v>1432</v>
      </c>
    </row>
    <row r="954" spans="1:9" ht="12.75">
      <c r="A954" s="214" t="s">
        <v>1803</v>
      </c>
      <c r="B954" s="293">
        <v>9915</v>
      </c>
      <c r="C954" s="291">
        <v>1</v>
      </c>
      <c r="D954" s="291" t="s">
        <v>1521</v>
      </c>
      <c r="E954" s="291" t="s">
        <v>1519</v>
      </c>
      <c r="F954" s="292">
        <v>42899</v>
      </c>
      <c r="G954" s="288">
        <v>1999.24</v>
      </c>
      <c r="H954" s="286" t="s">
        <v>1431</v>
      </c>
      <c r="I954" s="289" t="s">
        <v>1432</v>
      </c>
    </row>
    <row r="955" spans="1:9" ht="12.75">
      <c r="A955" s="214" t="s">
        <v>1803</v>
      </c>
      <c r="B955" s="293">
        <v>9916</v>
      </c>
      <c r="C955" s="291">
        <v>1</v>
      </c>
      <c r="D955" s="291" t="s">
        <v>1522</v>
      </c>
      <c r="E955" s="291" t="s">
        <v>1519</v>
      </c>
      <c r="F955" s="292">
        <v>42899</v>
      </c>
      <c r="G955" s="288">
        <v>2645.27</v>
      </c>
      <c r="H955" s="286" t="s">
        <v>1431</v>
      </c>
      <c r="I955" s="289" t="s">
        <v>1432</v>
      </c>
    </row>
    <row r="956" spans="1:9" ht="12.75">
      <c r="A956" s="214" t="s">
        <v>1803</v>
      </c>
      <c r="B956" s="293">
        <v>9898</v>
      </c>
      <c r="C956" s="291">
        <v>1</v>
      </c>
      <c r="D956" s="291" t="s">
        <v>1523</v>
      </c>
      <c r="E956" s="291" t="s">
        <v>780</v>
      </c>
      <c r="F956" s="292">
        <v>42902</v>
      </c>
      <c r="G956" s="288">
        <v>1697.99</v>
      </c>
      <c r="H956" s="286" t="s">
        <v>1431</v>
      </c>
      <c r="I956" s="289" t="s">
        <v>1432</v>
      </c>
    </row>
    <row r="957" spans="1:9" ht="12.75">
      <c r="A957" s="214" t="s">
        <v>1803</v>
      </c>
      <c r="B957" s="293">
        <v>9899</v>
      </c>
      <c r="C957" s="291">
        <v>1</v>
      </c>
      <c r="D957" s="291" t="s">
        <v>1523</v>
      </c>
      <c r="E957" s="291" t="s">
        <v>780</v>
      </c>
      <c r="F957" s="292">
        <v>42902</v>
      </c>
      <c r="G957" s="288">
        <v>1697.99</v>
      </c>
      <c r="H957" s="286" t="s">
        <v>1431</v>
      </c>
      <c r="I957" s="289" t="s">
        <v>1432</v>
      </c>
    </row>
    <row r="958" spans="1:9" ht="12.75">
      <c r="A958" s="214" t="s">
        <v>1803</v>
      </c>
      <c r="B958" s="293">
        <v>9900</v>
      </c>
      <c r="C958" s="291">
        <v>1</v>
      </c>
      <c r="D958" s="291" t="s">
        <v>1523</v>
      </c>
      <c r="E958" s="291" t="s">
        <v>780</v>
      </c>
      <c r="F958" s="292">
        <v>42902</v>
      </c>
      <c r="G958" s="288">
        <v>1697.99</v>
      </c>
      <c r="H958" s="286" t="s">
        <v>1431</v>
      </c>
      <c r="I958" s="289" t="s">
        <v>1432</v>
      </c>
    </row>
    <row r="959" spans="1:10" ht="12.75">
      <c r="A959" s="214"/>
      <c r="B959" s="379" t="s">
        <v>691</v>
      </c>
      <c r="C959" s="380"/>
      <c r="D959" s="380"/>
      <c r="E959" s="380"/>
      <c r="F959" s="380"/>
      <c r="G959" s="294">
        <f>SUM(G933:G958)</f>
        <v>93428.87999999999</v>
      </c>
      <c r="H959" s="268"/>
      <c r="I959" s="295"/>
      <c r="J959" s="296">
        <f>G959</f>
        <v>93428.87999999999</v>
      </c>
    </row>
    <row r="960" ht="12.75">
      <c r="A960" s="214"/>
    </row>
    <row r="961" spans="1:9" ht="12.75">
      <c r="A961" s="214"/>
      <c r="B961" s="62" t="s">
        <v>1627</v>
      </c>
      <c r="C961" s="62"/>
      <c r="D961" s="62" t="s">
        <v>1642</v>
      </c>
      <c r="E961" s="62" t="s">
        <v>1644</v>
      </c>
      <c r="F961" s="62"/>
      <c r="G961" s="238" t="s">
        <v>1640</v>
      </c>
      <c r="H961" s="62"/>
      <c r="I961" s="62"/>
    </row>
    <row r="962" spans="1:9" ht="12.75">
      <c r="A962" s="214"/>
      <c r="B962" s="237"/>
      <c r="C962" s="237"/>
      <c r="D962" s="237"/>
      <c r="E962" s="237"/>
      <c r="F962" s="237"/>
      <c r="G962" s="238"/>
      <c r="H962" s="237"/>
      <c r="I962" s="237"/>
    </row>
    <row r="963" spans="1:9" ht="12.75">
      <c r="A963" s="214"/>
      <c r="B963" s="62"/>
      <c r="C963" s="62"/>
      <c r="D963" s="62"/>
      <c r="E963" s="62"/>
      <c r="F963" s="62"/>
      <c r="G963" s="139"/>
      <c r="H963" s="62"/>
      <c r="I963" s="62"/>
    </row>
    <row r="964" spans="1:9" ht="12.75">
      <c r="A964" s="214"/>
      <c r="B964" s="237"/>
      <c r="C964" s="237"/>
      <c r="D964" s="237"/>
      <c r="E964" s="237"/>
      <c r="F964" s="237"/>
      <c r="G964" s="238"/>
      <c r="H964" s="237"/>
      <c r="I964" s="237"/>
    </row>
    <row r="965" spans="1:9" ht="12.75">
      <c r="A965" s="214"/>
      <c r="B965" s="101" t="s">
        <v>1664</v>
      </c>
      <c r="C965" s="62"/>
      <c r="D965" s="62" t="s">
        <v>1638</v>
      </c>
      <c r="E965" s="62" t="s">
        <v>1773</v>
      </c>
      <c r="F965" s="62"/>
      <c r="G965" s="238" t="s">
        <v>1505</v>
      </c>
      <c r="H965" s="62"/>
      <c r="I965" s="62"/>
    </row>
    <row r="966" ht="12.75">
      <c r="A966" s="214"/>
    </row>
    <row r="967" spans="1:2" ht="12.75">
      <c r="A967" s="214"/>
      <c r="B967" s="297"/>
    </row>
    <row r="968" ht="12.75">
      <c r="A968" s="214"/>
    </row>
    <row r="969" spans="1:9" ht="15.75">
      <c r="A969" s="214"/>
      <c r="B969" s="207" t="s">
        <v>45</v>
      </c>
      <c r="C969" s="207"/>
      <c r="G969" s="244"/>
      <c r="H969" s="210"/>
      <c r="I969" s="210"/>
    </row>
    <row r="970" spans="1:8" ht="15.75">
      <c r="A970" s="214"/>
      <c r="B970" s="207" t="s">
        <v>10</v>
      </c>
      <c r="C970" s="207"/>
      <c r="H970" s="210" t="s">
        <v>1884</v>
      </c>
    </row>
    <row r="971" spans="1:3" ht="15.75">
      <c r="A971" s="214"/>
      <c r="B971" s="207" t="s">
        <v>1883</v>
      </c>
      <c r="C971" s="207"/>
    </row>
    <row r="972" spans="1:9" ht="15.75">
      <c r="A972" s="214"/>
      <c r="B972" s="207" t="s">
        <v>1727</v>
      </c>
      <c r="C972" s="207"/>
      <c r="D972" s="212"/>
      <c r="E972" s="212"/>
      <c r="F972" s="212"/>
      <c r="G972" s="213"/>
      <c r="H972" s="212"/>
      <c r="I972" s="212"/>
    </row>
    <row r="973" ht="12.75">
      <c r="A973" s="214"/>
    </row>
    <row r="974" spans="1:9" ht="25.5">
      <c r="A974" s="193" t="s">
        <v>1782</v>
      </c>
      <c r="B974" s="189" t="s">
        <v>19</v>
      </c>
      <c r="C974" s="9" t="s">
        <v>9</v>
      </c>
      <c r="D974" s="9" t="s">
        <v>12</v>
      </c>
      <c r="E974" s="9" t="s">
        <v>22</v>
      </c>
      <c r="F974" s="9" t="s">
        <v>13</v>
      </c>
      <c r="G974" s="136" t="s">
        <v>3</v>
      </c>
      <c r="H974" s="9" t="s">
        <v>4</v>
      </c>
      <c r="I974" s="9" t="s">
        <v>11</v>
      </c>
    </row>
    <row r="975" spans="1:9" ht="12.75">
      <c r="A975" s="214" t="s">
        <v>1803</v>
      </c>
      <c r="B975" s="285">
        <v>9901</v>
      </c>
      <c r="C975" s="286">
        <v>1</v>
      </c>
      <c r="D975" s="291" t="s">
        <v>1523</v>
      </c>
      <c r="E975" s="291" t="s">
        <v>780</v>
      </c>
      <c r="F975" s="298">
        <v>42902</v>
      </c>
      <c r="G975" s="288">
        <v>1697.99</v>
      </c>
      <c r="H975" s="285" t="s">
        <v>1431</v>
      </c>
      <c r="I975" s="289" t="s">
        <v>1432</v>
      </c>
    </row>
    <row r="976" spans="1:9" ht="12.75">
      <c r="A976" s="214" t="s">
        <v>1803</v>
      </c>
      <c r="B976" s="293">
        <v>9902</v>
      </c>
      <c r="C976" s="291">
        <v>1</v>
      </c>
      <c r="D976" s="291" t="s">
        <v>1523</v>
      </c>
      <c r="E976" s="291" t="s">
        <v>780</v>
      </c>
      <c r="F976" s="298">
        <v>42902</v>
      </c>
      <c r="G976" s="288">
        <v>1697.99</v>
      </c>
      <c r="H976" s="285" t="s">
        <v>1431</v>
      </c>
      <c r="I976" s="289" t="s">
        <v>1432</v>
      </c>
    </row>
    <row r="977" spans="1:9" ht="12.75">
      <c r="A977" s="214" t="s">
        <v>1803</v>
      </c>
      <c r="B977" s="293">
        <v>9903</v>
      </c>
      <c r="C977" s="291">
        <v>1</v>
      </c>
      <c r="D977" s="291" t="s">
        <v>1523</v>
      </c>
      <c r="E977" s="291" t="s">
        <v>780</v>
      </c>
      <c r="F977" s="298">
        <v>42902</v>
      </c>
      <c r="G977" s="288">
        <v>1698.05</v>
      </c>
      <c r="H977" s="285" t="s">
        <v>1431</v>
      </c>
      <c r="I977" s="289" t="s">
        <v>1432</v>
      </c>
    </row>
    <row r="978" spans="1:9" ht="12.75">
      <c r="A978" s="214" t="s">
        <v>1803</v>
      </c>
      <c r="B978" s="293">
        <v>9787</v>
      </c>
      <c r="C978" s="291">
        <v>1</v>
      </c>
      <c r="D978" s="291" t="s">
        <v>1019</v>
      </c>
      <c r="E978" s="292" t="s">
        <v>469</v>
      </c>
      <c r="F978" s="298">
        <v>42909</v>
      </c>
      <c r="G978" s="288">
        <v>6835.88</v>
      </c>
      <c r="H978" s="285" t="s">
        <v>1431</v>
      </c>
      <c r="I978" s="289" t="s">
        <v>1432</v>
      </c>
    </row>
    <row r="979" spans="1:9" ht="12.75">
      <c r="A979" s="214" t="s">
        <v>1803</v>
      </c>
      <c r="B979" s="293">
        <v>9897</v>
      </c>
      <c r="C979" s="291">
        <v>1</v>
      </c>
      <c r="D979" s="291" t="s">
        <v>1524</v>
      </c>
      <c r="E979" s="291" t="s">
        <v>271</v>
      </c>
      <c r="F979" s="298">
        <v>42909</v>
      </c>
      <c r="G979" s="288">
        <v>5108</v>
      </c>
      <c r="H979" s="285" t="s">
        <v>1431</v>
      </c>
      <c r="I979" s="289" t="s">
        <v>1432</v>
      </c>
    </row>
    <row r="980" spans="1:9" ht="12.75">
      <c r="A980" s="214" t="s">
        <v>1803</v>
      </c>
      <c r="B980" s="293">
        <v>9891</v>
      </c>
      <c r="C980" s="291">
        <v>1</v>
      </c>
      <c r="D980" s="291" t="s">
        <v>1525</v>
      </c>
      <c r="E980" s="291" t="s">
        <v>1478</v>
      </c>
      <c r="F980" s="298">
        <v>42958</v>
      </c>
      <c r="G980" s="288">
        <v>1528.02</v>
      </c>
      <c r="H980" s="285" t="s">
        <v>1431</v>
      </c>
      <c r="I980" s="289" t="s">
        <v>1432</v>
      </c>
    </row>
    <row r="981" spans="1:9" ht="12.75">
      <c r="A981" s="214" t="s">
        <v>1803</v>
      </c>
      <c r="B981" s="293">
        <v>9885</v>
      </c>
      <c r="C981" s="291">
        <v>1</v>
      </c>
      <c r="D981" s="291" t="s">
        <v>1525</v>
      </c>
      <c r="E981" s="292" t="s">
        <v>1526</v>
      </c>
      <c r="F981" s="298">
        <v>42958</v>
      </c>
      <c r="G981" s="288">
        <v>1528.02</v>
      </c>
      <c r="H981" s="285" t="s">
        <v>1431</v>
      </c>
      <c r="I981" s="289" t="s">
        <v>1432</v>
      </c>
    </row>
    <row r="982" spans="1:9" ht="12.75">
      <c r="A982" s="214" t="s">
        <v>1803</v>
      </c>
      <c r="B982" s="293">
        <v>9892</v>
      </c>
      <c r="C982" s="291">
        <v>1</v>
      </c>
      <c r="D982" s="291" t="s">
        <v>1527</v>
      </c>
      <c r="E982" s="291" t="s">
        <v>1528</v>
      </c>
      <c r="F982" s="298">
        <v>42958</v>
      </c>
      <c r="G982" s="288">
        <v>1888.19</v>
      </c>
      <c r="H982" s="285" t="s">
        <v>1431</v>
      </c>
      <c r="I982" s="289" t="s">
        <v>1432</v>
      </c>
    </row>
    <row r="983" spans="1:9" ht="12.75">
      <c r="A983" s="214" t="s">
        <v>1803</v>
      </c>
      <c r="B983" s="293">
        <v>9887</v>
      </c>
      <c r="C983" s="291">
        <v>1</v>
      </c>
      <c r="D983" s="291" t="s">
        <v>1527</v>
      </c>
      <c r="E983" s="291" t="s">
        <v>223</v>
      </c>
      <c r="F983" s="298">
        <v>42958</v>
      </c>
      <c r="G983" s="288">
        <v>1888.19</v>
      </c>
      <c r="H983" s="285" t="s">
        <v>1431</v>
      </c>
      <c r="I983" s="289" t="s">
        <v>1432</v>
      </c>
    </row>
    <row r="984" spans="1:9" ht="12.75">
      <c r="A984" s="214" t="s">
        <v>1803</v>
      </c>
      <c r="B984" s="293">
        <v>9890</v>
      </c>
      <c r="C984" s="291">
        <v>1</v>
      </c>
      <c r="D984" s="291" t="s">
        <v>1527</v>
      </c>
      <c r="E984" s="291" t="s">
        <v>1478</v>
      </c>
      <c r="F984" s="298">
        <v>42958</v>
      </c>
      <c r="G984" s="288">
        <v>1888.19</v>
      </c>
      <c r="H984" s="285" t="s">
        <v>1431</v>
      </c>
      <c r="I984" s="289" t="s">
        <v>1432</v>
      </c>
    </row>
    <row r="985" spans="1:9" ht="12.75">
      <c r="A985" s="214" t="s">
        <v>1803</v>
      </c>
      <c r="B985" s="293">
        <v>9889</v>
      </c>
      <c r="C985" s="291">
        <v>1</v>
      </c>
      <c r="D985" s="291" t="s">
        <v>1529</v>
      </c>
      <c r="E985" s="291" t="s">
        <v>1478</v>
      </c>
      <c r="F985" s="298">
        <v>42958</v>
      </c>
      <c r="G985" s="288">
        <v>3438.53</v>
      </c>
      <c r="H985" s="285" t="s">
        <v>1431</v>
      </c>
      <c r="I985" s="289" t="s">
        <v>1432</v>
      </c>
    </row>
    <row r="986" spans="1:9" ht="12.75">
      <c r="A986" s="214" t="s">
        <v>1803</v>
      </c>
      <c r="B986" s="293">
        <v>9877</v>
      </c>
      <c r="C986" s="291">
        <v>1</v>
      </c>
      <c r="D986" s="291" t="s">
        <v>1523</v>
      </c>
      <c r="E986" s="291" t="s">
        <v>1530</v>
      </c>
      <c r="F986" s="298">
        <v>42958</v>
      </c>
      <c r="G986" s="288">
        <v>1708.11</v>
      </c>
      <c r="H986" s="285" t="s">
        <v>1431</v>
      </c>
      <c r="I986" s="289" t="s">
        <v>1432</v>
      </c>
    </row>
    <row r="987" spans="1:9" ht="12.75">
      <c r="A987" s="214" t="s">
        <v>1803</v>
      </c>
      <c r="B987" s="293">
        <v>9937</v>
      </c>
      <c r="C987" s="291">
        <v>1</v>
      </c>
      <c r="D987" s="291" t="s">
        <v>1529</v>
      </c>
      <c r="E987" s="291" t="s">
        <v>1531</v>
      </c>
      <c r="F987" s="298">
        <v>42990</v>
      </c>
      <c r="G987" s="288">
        <v>3997.36</v>
      </c>
      <c r="H987" s="285" t="s">
        <v>1431</v>
      </c>
      <c r="I987" s="289" t="s">
        <v>1432</v>
      </c>
    </row>
    <row r="988" spans="1:9" ht="12.75">
      <c r="A988" s="214" t="s">
        <v>1803</v>
      </c>
      <c r="B988" s="293">
        <v>9936</v>
      </c>
      <c r="C988" s="291">
        <v>1</v>
      </c>
      <c r="D988" s="291" t="s">
        <v>1529</v>
      </c>
      <c r="E988" s="291" t="s">
        <v>1528</v>
      </c>
      <c r="F988" s="298">
        <v>42990</v>
      </c>
      <c r="G988" s="288">
        <v>3997.36</v>
      </c>
      <c r="H988" s="285" t="s">
        <v>1431</v>
      </c>
      <c r="I988" s="289" t="s">
        <v>1432</v>
      </c>
    </row>
    <row r="989" spans="1:9" ht="12.75">
      <c r="A989" s="214" t="s">
        <v>1803</v>
      </c>
      <c r="B989" s="293">
        <v>9934</v>
      </c>
      <c r="C989" s="291">
        <v>1</v>
      </c>
      <c r="D989" s="291" t="s">
        <v>1525</v>
      </c>
      <c r="E989" s="291" t="s">
        <v>223</v>
      </c>
      <c r="F989" s="298">
        <v>42990</v>
      </c>
      <c r="G989" s="288">
        <v>1497.85</v>
      </c>
      <c r="H989" s="285" t="s">
        <v>1431</v>
      </c>
      <c r="I989" s="289" t="s">
        <v>1432</v>
      </c>
    </row>
    <row r="990" spans="1:9" ht="12.75">
      <c r="A990" s="214" t="s">
        <v>1803</v>
      </c>
      <c r="B990" s="293">
        <v>9933</v>
      </c>
      <c r="C990" s="291">
        <v>1</v>
      </c>
      <c r="D990" s="291" t="s">
        <v>1525</v>
      </c>
      <c r="E990" s="291" t="s">
        <v>271</v>
      </c>
      <c r="F990" s="298">
        <v>42990</v>
      </c>
      <c r="G990" s="288">
        <v>1497.85</v>
      </c>
      <c r="H990" s="285" t="s">
        <v>1431</v>
      </c>
      <c r="I990" s="289" t="s">
        <v>1432</v>
      </c>
    </row>
    <row r="991" spans="1:9" ht="12.75">
      <c r="A991" s="214" t="s">
        <v>1803</v>
      </c>
      <c r="B991" s="293">
        <v>9922</v>
      </c>
      <c r="C991" s="291">
        <v>1</v>
      </c>
      <c r="D991" s="291" t="s">
        <v>1525</v>
      </c>
      <c r="E991" s="291" t="s">
        <v>1161</v>
      </c>
      <c r="F991" s="298">
        <v>42990</v>
      </c>
      <c r="G991" s="288">
        <v>1497.85</v>
      </c>
      <c r="H991" s="285" t="s">
        <v>1431</v>
      </c>
      <c r="I991" s="289" t="s">
        <v>1432</v>
      </c>
    </row>
    <row r="992" spans="1:9" ht="12.75">
      <c r="A992" s="214" t="s">
        <v>1803</v>
      </c>
      <c r="B992" s="293">
        <v>9919</v>
      </c>
      <c r="C992" s="291">
        <v>1</v>
      </c>
      <c r="D992" s="291" t="s">
        <v>1525</v>
      </c>
      <c r="E992" s="291" t="s">
        <v>319</v>
      </c>
      <c r="F992" s="298">
        <v>42990</v>
      </c>
      <c r="G992" s="288">
        <v>1497.85</v>
      </c>
      <c r="H992" s="285" t="s">
        <v>1431</v>
      </c>
      <c r="I992" s="289" t="s">
        <v>1432</v>
      </c>
    </row>
    <row r="993" spans="1:9" ht="12.75">
      <c r="A993" s="214" t="s">
        <v>1803</v>
      </c>
      <c r="B993" s="293">
        <v>9920</v>
      </c>
      <c r="C993" s="291">
        <v>1</v>
      </c>
      <c r="D993" s="291" t="s">
        <v>1525</v>
      </c>
      <c r="E993" s="291" t="s">
        <v>1531</v>
      </c>
      <c r="F993" s="298">
        <v>42990</v>
      </c>
      <c r="G993" s="288">
        <v>1497.85</v>
      </c>
      <c r="H993" s="285" t="s">
        <v>1431</v>
      </c>
      <c r="I993" s="289" t="s">
        <v>1432</v>
      </c>
    </row>
    <row r="994" spans="1:9" ht="12.75">
      <c r="A994" s="214" t="s">
        <v>1803</v>
      </c>
      <c r="B994" s="293">
        <v>9932</v>
      </c>
      <c r="C994" s="291">
        <v>1</v>
      </c>
      <c r="D994" s="291" t="s">
        <v>1532</v>
      </c>
      <c r="E994" s="291" t="s">
        <v>1526</v>
      </c>
      <c r="F994" s="298">
        <v>42990</v>
      </c>
      <c r="G994" s="288">
        <v>898.13</v>
      </c>
      <c r="H994" s="285" t="s">
        <v>1431</v>
      </c>
      <c r="I994" s="289" t="s">
        <v>1432</v>
      </c>
    </row>
    <row r="995" spans="1:9" ht="12.75">
      <c r="A995" s="214" t="s">
        <v>1803</v>
      </c>
      <c r="B995" s="293">
        <v>9931</v>
      </c>
      <c r="C995" s="291">
        <v>1</v>
      </c>
      <c r="D995" s="291" t="s">
        <v>1532</v>
      </c>
      <c r="E995" s="291" t="s">
        <v>780</v>
      </c>
      <c r="F995" s="298">
        <v>42990</v>
      </c>
      <c r="G995" s="288">
        <v>898.13</v>
      </c>
      <c r="H995" s="285" t="s">
        <v>1431</v>
      </c>
      <c r="I995" s="289" t="s">
        <v>1432</v>
      </c>
    </row>
    <row r="996" spans="1:9" ht="12.75">
      <c r="A996" s="214" t="s">
        <v>1803</v>
      </c>
      <c r="B996" s="293">
        <v>9930</v>
      </c>
      <c r="C996" s="291">
        <v>1</v>
      </c>
      <c r="D996" s="291" t="s">
        <v>1532</v>
      </c>
      <c r="E996" s="291" t="s">
        <v>780</v>
      </c>
      <c r="F996" s="298">
        <v>42990</v>
      </c>
      <c r="G996" s="288">
        <v>898.13</v>
      </c>
      <c r="H996" s="285" t="s">
        <v>1431</v>
      </c>
      <c r="I996" s="289" t="s">
        <v>1432</v>
      </c>
    </row>
    <row r="997" spans="1:9" ht="12.75">
      <c r="A997" s="214" t="s">
        <v>1803</v>
      </c>
      <c r="B997" s="293">
        <v>9928</v>
      </c>
      <c r="C997" s="291">
        <v>1</v>
      </c>
      <c r="D997" s="291" t="s">
        <v>1532</v>
      </c>
      <c r="E997" s="291" t="s">
        <v>319</v>
      </c>
      <c r="F997" s="298">
        <v>42990</v>
      </c>
      <c r="G997" s="288">
        <v>898.13</v>
      </c>
      <c r="H997" s="285" t="s">
        <v>1431</v>
      </c>
      <c r="I997" s="289" t="s">
        <v>1432</v>
      </c>
    </row>
    <row r="998" spans="1:9" ht="12.75">
      <c r="A998" s="214" t="s">
        <v>1803</v>
      </c>
      <c r="B998" s="293">
        <v>9929</v>
      </c>
      <c r="C998" s="291">
        <v>1</v>
      </c>
      <c r="D998" s="291" t="s">
        <v>1533</v>
      </c>
      <c r="E998" s="291" t="s">
        <v>780</v>
      </c>
      <c r="F998" s="298">
        <v>42990</v>
      </c>
      <c r="G998" s="288">
        <v>2698.45</v>
      </c>
      <c r="H998" s="285" t="s">
        <v>1431</v>
      </c>
      <c r="I998" s="289" t="s">
        <v>1432</v>
      </c>
    </row>
    <row r="999" spans="1:9" ht="12.75">
      <c r="A999" s="214" t="s">
        <v>1803</v>
      </c>
      <c r="B999" s="293">
        <v>9923</v>
      </c>
      <c r="C999" s="291">
        <v>1</v>
      </c>
      <c r="D999" s="291" t="s">
        <v>1534</v>
      </c>
      <c r="E999" s="291" t="s">
        <v>1161</v>
      </c>
      <c r="F999" s="298">
        <v>42990</v>
      </c>
      <c r="G999" s="288">
        <v>3298</v>
      </c>
      <c r="H999" s="285" t="s">
        <v>1431</v>
      </c>
      <c r="I999" s="289" t="s">
        <v>1432</v>
      </c>
    </row>
    <row r="1000" spans="1:9" ht="12.75">
      <c r="A1000" s="214" t="s">
        <v>1803</v>
      </c>
      <c r="B1000" s="299">
        <v>9921</v>
      </c>
      <c r="C1000" s="300">
        <v>1</v>
      </c>
      <c r="D1000" s="300" t="s">
        <v>1535</v>
      </c>
      <c r="E1000" s="300" t="s">
        <v>1519</v>
      </c>
      <c r="F1000" s="301">
        <v>42990</v>
      </c>
      <c r="G1000" s="288">
        <v>3148.24</v>
      </c>
      <c r="H1000" s="285" t="s">
        <v>1431</v>
      </c>
      <c r="I1000" s="289" t="s">
        <v>1432</v>
      </c>
    </row>
    <row r="1001" spans="1:10" ht="12.75">
      <c r="A1001" s="214"/>
      <c r="B1001" s="381" t="s">
        <v>691</v>
      </c>
      <c r="C1001" s="381"/>
      <c r="D1001" s="381"/>
      <c r="E1001" s="381"/>
      <c r="F1001" s="382"/>
      <c r="G1001" s="254">
        <f>SUM(G975:G1000)</f>
        <v>59126.339999999975</v>
      </c>
      <c r="J1001" s="302">
        <f>G1001</f>
        <v>59126.339999999975</v>
      </c>
    </row>
    <row r="1002" spans="1:9" ht="12.75">
      <c r="A1002" s="214"/>
      <c r="B1002" s="62" t="s">
        <v>1627</v>
      </c>
      <c r="C1002" s="62"/>
      <c r="D1002" s="62" t="s">
        <v>1642</v>
      </c>
      <c r="E1002" s="62" t="s">
        <v>1644</v>
      </c>
      <c r="F1002" s="62"/>
      <c r="G1002" s="238" t="s">
        <v>1640</v>
      </c>
      <c r="H1002" s="62"/>
      <c r="I1002" s="62"/>
    </row>
    <row r="1003" spans="1:9" ht="12.75">
      <c r="A1003" s="214"/>
      <c r="B1003" s="237"/>
      <c r="C1003" s="237"/>
      <c r="D1003" s="237"/>
      <c r="E1003" s="237"/>
      <c r="F1003" s="237"/>
      <c r="G1003" s="238"/>
      <c r="H1003" s="237"/>
      <c r="I1003" s="237"/>
    </row>
    <row r="1004" spans="1:9" ht="12.75">
      <c r="A1004" s="214"/>
      <c r="B1004" s="62"/>
      <c r="C1004" s="62"/>
      <c r="D1004" s="62"/>
      <c r="E1004" s="62"/>
      <c r="F1004" s="62"/>
      <c r="G1004" s="139"/>
      <c r="H1004" s="62"/>
      <c r="I1004" s="62"/>
    </row>
    <row r="1005" spans="1:9" ht="12.75">
      <c r="A1005" s="214"/>
      <c r="B1005" s="237"/>
      <c r="C1005" s="237"/>
      <c r="D1005" s="237"/>
      <c r="E1005" s="237"/>
      <c r="F1005" s="237"/>
      <c r="G1005" s="238"/>
      <c r="H1005" s="237"/>
      <c r="I1005" s="237"/>
    </row>
    <row r="1006" spans="1:9" ht="12.75">
      <c r="A1006" s="214"/>
      <c r="B1006" s="101" t="s">
        <v>1664</v>
      </c>
      <c r="C1006" s="62"/>
      <c r="D1006" s="62" t="s">
        <v>1638</v>
      </c>
      <c r="E1006" s="62" t="s">
        <v>1773</v>
      </c>
      <c r="F1006" s="62"/>
      <c r="G1006" s="238" t="s">
        <v>1505</v>
      </c>
      <c r="H1006" s="62"/>
      <c r="I1006" s="62"/>
    </row>
    <row r="1007" ht="12.75">
      <c r="A1007" s="214"/>
    </row>
    <row r="1008" spans="1:9" ht="15.75">
      <c r="A1008" s="214"/>
      <c r="B1008" s="207" t="s">
        <v>45</v>
      </c>
      <c r="C1008" s="207"/>
      <c r="G1008" s="244"/>
      <c r="H1008" s="210"/>
      <c r="I1008" s="210"/>
    </row>
    <row r="1009" spans="1:8" ht="15.75">
      <c r="A1009" s="214"/>
      <c r="B1009" s="207" t="s">
        <v>10</v>
      </c>
      <c r="C1009" s="207"/>
      <c r="H1009" s="210" t="s">
        <v>1884</v>
      </c>
    </row>
    <row r="1010" spans="1:3" ht="15.75">
      <c r="A1010" s="214"/>
      <c r="B1010" s="207" t="s">
        <v>1883</v>
      </c>
      <c r="C1010" s="207"/>
    </row>
    <row r="1011" spans="1:9" ht="15.75">
      <c r="A1011" s="214"/>
      <c r="B1011" s="207" t="s">
        <v>1727</v>
      </c>
      <c r="C1011" s="207"/>
      <c r="D1011" s="212"/>
      <c r="E1011" s="212"/>
      <c r="F1011" s="212"/>
      <c r="G1011" s="213"/>
      <c r="H1011" s="212"/>
      <c r="I1011" s="212"/>
    </row>
    <row r="1012" ht="12.75">
      <c r="A1012" s="214"/>
    </row>
    <row r="1013" spans="1:9" ht="25.5">
      <c r="A1013" s="193" t="s">
        <v>1782</v>
      </c>
      <c r="B1013" s="189" t="s">
        <v>19</v>
      </c>
      <c r="C1013" s="9" t="s">
        <v>9</v>
      </c>
      <c r="D1013" s="9" t="s">
        <v>12</v>
      </c>
      <c r="E1013" s="9" t="s">
        <v>22</v>
      </c>
      <c r="F1013" s="9" t="s">
        <v>13</v>
      </c>
      <c r="G1013" s="136" t="s">
        <v>3</v>
      </c>
      <c r="H1013" s="9" t="s">
        <v>4</v>
      </c>
      <c r="I1013" s="9" t="s">
        <v>11</v>
      </c>
    </row>
    <row r="1014" spans="1:9" ht="12.75">
      <c r="A1014" s="214" t="s">
        <v>1803</v>
      </c>
      <c r="B1014" s="285">
        <v>10122</v>
      </c>
      <c r="C1014" s="286">
        <v>1</v>
      </c>
      <c r="D1014" s="291" t="s">
        <v>1536</v>
      </c>
      <c r="E1014" s="291" t="s">
        <v>319</v>
      </c>
      <c r="F1014" s="298">
        <v>43039</v>
      </c>
      <c r="G1014" s="288">
        <v>1168.41</v>
      </c>
      <c r="H1014" s="285" t="s">
        <v>1431</v>
      </c>
      <c r="I1014" s="289" t="s">
        <v>1432</v>
      </c>
    </row>
    <row r="1015" spans="1:9" ht="12.75">
      <c r="A1015" s="214" t="s">
        <v>1803</v>
      </c>
      <c r="B1015" s="293">
        <v>10121</v>
      </c>
      <c r="C1015" s="291">
        <v>1</v>
      </c>
      <c r="D1015" s="291" t="s">
        <v>1516</v>
      </c>
      <c r="E1015" s="291" t="s">
        <v>319</v>
      </c>
      <c r="F1015" s="298">
        <v>43039</v>
      </c>
      <c r="G1015" s="288">
        <v>1798.29</v>
      </c>
      <c r="H1015" s="285" t="s">
        <v>1431</v>
      </c>
      <c r="I1015" s="289" t="s">
        <v>1432</v>
      </c>
    </row>
    <row r="1016" spans="1:9" ht="22.5">
      <c r="A1016" s="214" t="s">
        <v>1803</v>
      </c>
      <c r="B1016" s="303" t="s">
        <v>1786</v>
      </c>
      <c r="C1016" s="291">
        <v>1</v>
      </c>
      <c r="D1016" s="291" t="s">
        <v>1537</v>
      </c>
      <c r="E1016" s="291" t="s">
        <v>1519</v>
      </c>
      <c r="F1016" s="298">
        <v>43054</v>
      </c>
      <c r="G1016" s="288">
        <v>3983.98</v>
      </c>
      <c r="H1016" s="285" t="s">
        <v>1431</v>
      </c>
      <c r="I1016" s="289" t="s">
        <v>1432</v>
      </c>
    </row>
    <row r="1017" spans="1:9" ht="12.75">
      <c r="A1017" s="214" t="s">
        <v>1803</v>
      </c>
      <c r="B1017" s="293">
        <v>10130</v>
      </c>
      <c r="C1017" s="291">
        <v>1</v>
      </c>
      <c r="D1017" s="291" t="s">
        <v>1538</v>
      </c>
      <c r="E1017" s="291" t="s">
        <v>1519</v>
      </c>
      <c r="F1017" s="298">
        <v>43054</v>
      </c>
      <c r="G1017" s="288">
        <v>1798.2</v>
      </c>
      <c r="H1017" s="285" t="s">
        <v>1431</v>
      </c>
      <c r="I1017" s="289" t="s">
        <v>1432</v>
      </c>
    </row>
    <row r="1018" spans="1:9" ht="12.75">
      <c r="A1018" s="214" t="s">
        <v>1803</v>
      </c>
      <c r="B1018" s="293">
        <v>10131</v>
      </c>
      <c r="C1018" s="291">
        <v>1</v>
      </c>
      <c r="D1018" s="291" t="s">
        <v>1538</v>
      </c>
      <c r="E1018" s="291" t="s">
        <v>1519</v>
      </c>
      <c r="F1018" s="298">
        <v>43054</v>
      </c>
      <c r="G1018" s="288">
        <v>1798.2</v>
      </c>
      <c r="H1018" s="285" t="s">
        <v>1431</v>
      </c>
      <c r="I1018" s="289" t="s">
        <v>1432</v>
      </c>
    </row>
    <row r="1019" spans="1:9" ht="12.75">
      <c r="A1019" s="214" t="s">
        <v>1803</v>
      </c>
      <c r="B1019" s="293">
        <v>10132</v>
      </c>
      <c r="C1019" s="291">
        <v>1</v>
      </c>
      <c r="D1019" s="291" t="s">
        <v>1538</v>
      </c>
      <c r="E1019" s="291" t="s">
        <v>1519</v>
      </c>
      <c r="F1019" s="298">
        <v>43054</v>
      </c>
      <c r="G1019" s="288">
        <v>1798.2</v>
      </c>
      <c r="H1019" s="285" t="s">
        <v>1431</v>
      </c>
      <c r="I1019" s="289" t="s">
        <v>1432</v>
      </c>
    </row>
    <row r="1020" spans="1:9" ht="12.75">
      <c r="A1020" s="214" t="s">
        <v>1803</v>
      </c>
      <c r="B1020" s="293">
        <v>10133</v>
      </c>
      <c r="C1020" s="291">
        <v>1</v>
      </c>
      <c r="D1020" s="291" t="s">
        <v>1538</v>
      </c>
      <c r="E1020" s="291" t="s">
        <v>1519</v>
      </c>
      <c r="F1020" s="298">
        <v>43054</v>
      </c>
      <c r="G1020" s="288">
        <v>1798.2</v>
      </c>
      <c r="H1020" s="285" t="s">
        <v>1431</v>
      </c>
      <c r="I1020" s="289" t="s">
        <v>1432</v>
      </c>
    </row>
    <row r="1021" spans="1:9" ht="12.75">
      <c r="A1021" s="214" t="s">
        <v>1803</v>
      </c>
      <c r="B1021" s="293">
        <v>10134</v>
      </c>
      <c r="C1021" s="291">
        <v>1</v>
      </c>
      <c r="D1021" s="291" t="s">
        <v>1538</v>
      </c>
      <c r="E1021" s="291" t="s">
        <v>1519</v>
      </c>
      <c r="F1021" s="298">
        <v>43054</v>
      </c>
      <c r="G1021" s="288">
        <v>1798.2</v>
      </c>
      <c r="H1021" s="285" t="s">
        <v>1431</v>
      </c>
      <c r="I1021" s="289" t="s">
        <v>1432</v>
      </c>
    </row>
    <row r="1022" spans="1:9" ht="12.75">
      <c r="A1022" s="214" t="s">
        <v>1803</v>
      </c>
      <c r="B1022" s="293">
        <v>10135</v>
      </c>
      <c r="C1022" s="291">
        <v>1</v>
      </c>
      <c r="D1022" s="291" t="s">
        <v>1538</v>
      </c>
      <c r="E1022" s="291" t="s">
        <v>1519</v>
      </c>
      <c r="F1022" s="298">
        <v>43054</v>
      </c>
      <c r="G1022" s="288">
        <v>1798.2</v>
      </c>
      <c r="H1022" s="285" t="s">
        <v>1431</v>
      </c>
      <c r="I1022" s="289" t="s">
        <v>1432</v>
      </c>
    </row>
    <row r="1023" spans="1:9" ht="12.75">
      <c r="A1023" s="214" t="s">
        <v>1803</v>
      </c>
      <c r="B1023" s="293">
        <v>10129</v>
      </c>
      <c r="C1023" s="291">
        <v>1</v>
      </c>
      <c r="D1023" s="291" t="s">
        <v>1538</v>
      </c>
      <c r="E1023" s="291" t="s">
        <v>26</v>
      </c>
      <c r="F1023" s="298">
        <v>43054</v>
      </c>
      <c r="G1023" s="288">
        <v>1798.29</v>
      </c>
      <c r="H1023" s="285" t="s">
        <v>1431</v>
      </c>
      <c r="I1023" s="289" t="s">
        <v>1432</v>
      </c>
    </row>
    <row r="1024" spans="1:9" ht="12.75">
      <c r="A1024" s="214" t="s">
        <v>1803</v>
      </c>
      <c r="B1024" s="293">
        <v>9772</v>
      </c>
      <c r="C1024" s="291">
        <v>1</v>
      </c>
      <c r="D1024" s="291" t="s">
        <v>1539</v>
      </c>
      <c r="E1024" s="291" t="s">
        <v>1485</v>
      </c>
      <c r="F1024" s="298">
        <v>43060</v>
      </c>
      <c r="G1024" s="288">
        <v>4164.4</v>
      </c>
      <c r="H1024" s="285" t="s">
        <v>1431</v>
      </c>
      <c r="I1024" s="289" t="s">
        <v>1432</v>
      </c>
    </row>
    <row r="1025" spans="1:9" ht="12.75">
      <c r="A1025" s="214" t="s">
        <v>1803</v>
      </c>
      <c r="B1025" s="293">
        <v>9770</v>
      </c>
      <c r="C1025" s="291">
        <v>1</v>
      </c>
      <c r="D1025" s="291" t="s">
        <v>1540</v>
      </c>
      <c r="E1025" s="291" t="s">
        <v>319</v>
      </c>
      <c r="F1025" s="298">
        <v>43060</v>
      </c>
      <c r="G1025" s="288">
        <v>3456.8</v>
      </c>
      <c r="H1025" s="285" t="s">
        <v>1431</v>
      </c>
      <c r="I1025" s="289" t="s">
        <v>1432</v>
      </c>
    </row>
    <row r="1026" spans="1:9" ht="12.75">
      <c r="A1026" s="214" t="s">
        <v>1803</v>
      </c>
      <c r="B1026" s="293">
        <v>10119</v>
      </c>
      <c r="C1026" s="291">
        <v>1</v>
      </c>
      <c r="D1026" s="291" t="s">
        <v>1541</v>
      </c>
      <c r="E1026" s="291" t="s">
        <v>109</v>
      </c>
      <c r="F1026" s="298">
        <v>43060</v>
      </c>
      <c r="G1026" s="288">
        <v>3248</v>
      </c>
      <c r="H1026" s="285" t="s">
        <v>1431</v>
      </c>
      <c r="I1026" s="289" t="s">
        <v>1432</v>
      </c>
    </row>
    <row r="1027" spans="1:9" ht="12.75">
      <c r="A1027" s="214" t="s">
        <v>1803</v>
      </c>
      <c r="B1027" s="293">
        <v>10146</v>
      </c>
      <c r="C1027" s="291">
        <v>1</v>
      </c>
      <c r="D1027" s="291" t="s">
        <v>1542</v>
      </c>
      <c r="E1027" s="291" t="s">
        <v>26</v>
      </c>
      <c r="F1027" s="298">
        <v>43070</v>
      </c>
      <c r="G1027" s="288">
        <v>3897.89</v>
      </c>
      <c r="H1027" s="285" t="s">
        <v>1431</v>
      </c>
      <c r="I1027" s="289" t="s">
        <v>1432</v>
      </c>
    </row>
    <row r="1028" spans="1:9" ht="12.75">
      <c r="A1028" s="214" t="s">
        <v>1803</v>
      </c>
      <c r="B1028" s="303" t="s">
        <v>1787</v>
      </c>
      <c r="C1028" s="291">
        <v>4</v>
      </c>
      <c r="D1028" s="291" t="s">
        <v>1543</v>
      </c>
      <c r="E1028" s="291" t="s">
        <v>271</v>
      </c>
      <c r="F1028" s="298">
        <v>43070</v>
      </c>
      <c r="G1028" s="288">
        <v>2591.44</v>
      </c>
      <c r="H1028" s="285" t="s">
        <v>1431</v>
      </c>
      <c r="I1028" s="289" t="s">
        <v>1432</v>
      </c>
    </row>
    <row r="1029" spans="1:9" ht="12.75">
      <c r="A1029" s="214" t="s">
        <v>1803</v>
      </c>
      <c r="B1029" s="290" t="s">
        <v>1788</v>
      </c>
      <c r="C1029" s="291">
        <v>2</v>
      </c>
      <c r="D1029" s="291" t="s">
        <v>1544</v>
      </c>
      <c r="E1029" s="291" t="s">
        <v>26</v>
      </c>
      <c r="F1029" s="298">
        <v>43070</v>
      </c>
      <c r="G1029" s="288">
        <v>1295.72</v>
      </c>
      <c r="H1029" s="285" t="s">
        <v>1431</v>
      </c>
      <c r="I1029" s="289" t="s">
        <v>1432</v>
      </c>
    </row>
    <row r="1030" spans="1:9" ht="12.75">
      <c r="A1030" s="214" t="s">
        <v>1803</v>
      </c>
      <c r="B1030" s="293">
        <v>10147</v>
      </c>
      <c r="C1030" s="291">
        <v>1</v>
      </c>
      <c r="D1030" s="291" t="s">
        <v>1525</v>
      </c>
      <c r="E1030" s="291" t="s">
        <v>1545</v>
      </c>
      <c r="F1030" s="298">
        <v>43070</v>
      </c>
      <c r="G1030" s="288">
        <v>1798.29</v>
      </c>
      <c r="H1030" s="285" t="s">
        <v>1431</v>
      </c>
      <c r="I1030" s="289" t="s">
        <v>1432</v>
      </c>
    </row>
    <row r="1031" spans="1:9" ht="12.75">
      <c r="A1031" s="214" t="s">
        <v>1803</v>
      </c>
      <c r="B1031" s="304" t="s">
        <v>1789</v>
      </c>
      <c r="C1031" s="291">
        <v>4</v>
      </c>
      <c r="D1031" s="291" t="s">
        <v>1546</v>
      </c>
      <c r="E1031" s="291" t="s">
        <v>1239</v>
      </c>
      <c r="F1031" s="298">
        <v>43082</v>
      </c>
      <c r="G1031" s="288">
        <v>13192.68</v>
      </c>
      <c r="H1031" s="285" t="s">
        <v>1431</v>
      </c>
      <c r="I1031" s="289" t="s">
        <v>1432</v>
      </c>
    </row>
    <row r="1032" spans="1:9" ht="12.75">
      <c r="A1032" s="214" t="s">
        <v>1803</v>
      </c>
      <c r="B1032" s="293">
        <v>10217</v>
      </c>
      <c r="C1032" s="291">
        <v>1</v>
      </c>
      <c r="D1032" s="291" t="s">
        <v>1547</v>
      </c>
      <c r="E1032" s="291" t="s">
        <v>26</v>
      </c>
      <c r="F1032" s="298">
        <v>43091</v>
      </c>
      <c r="G1032" s="288">
        <v>105999.99</v>
      </c>
      <c r="H1032" s="285" t="s">
        <v>1431</v>
      </c>
      <c r="I1032" s="289" t="s">
        <v>1432</v>
      </c>
    </row>
    <row r="1033" spans="1:9" ht="12.75">
      <c r="A1033" s="214" t="s">
        <v>1803</v>
      </c>
      <c r="B1033" s="293">
        <v>10218</v>
      </c>
      <c r="C1033" s="291">
        <v>1</v>
      </c>
      <c r="D1033" s="291" t="s">
        <v>1548</v>
      </c>
      <c r="E1033" s="291" t="s">
        <v>26</v>
      </c>
      <c r="F1033" s="298">
        <v>43091</v>
      </c>
      <c r="G1033" s="288">
        <v>16999.99</v>
      </c>
      <c r="H1033" s="285" t="s">
        <v>1431</v>
      </c>
      <c r="I1033" s="289" t="s">
        <v>1432</v>
      </c>
    </row>
    <row r="1034" spans="1:9" ht="12.75">
      <c r="A1034" s="214" t="s">
        <v>1803</v>
      </c>
      <c r="B1034" s="290" t="s">
        <v>1790</v>
      </c>
      <c r="C1034" s="291">
        <v>2</v>
      </c>
      <c r="D1034" s="291" t="s">
        <v>1549</v>
      </c>
      <c r="E1034" s="291" t="s">
        <v>26</v>
      </c>
      <c r="F1034" s="298">
        <v>43091</v>
      </c>
      <c r="G1034" s="288">
        <v>32000.01</v>
      </c>
      <c r="H1034" s="285" t="s">
        <v>1431</v>
      </c>
      <c r="I1034" s="289" t="s">
        <v>1432</v>
      </c>
    </row>
    <row r="1035" spans="1:9" ht="12.75">
      <c r="A1035" s="214" t="s">
        <v>1803</v>
      </c>
      <c r="B1035" s="293">
        <v>9775</v>
      </c>
      <c r="C1035" s="291">
        <v>1</v>
      </c>
      <c r="D1035" s="291" t="s">
        <v>1550</v>
      </c>
      <c r="E1035" s="291" t="s">
        <v>26</v>
      </c>
      <c r="F1035" s="298">
        <v>43095</v>
      </c>
      <c r="G1035" s="288">
        <v>4616.8</v>
      </c>
      <c r="H1035" s="285" t="s">
        <v>1431</v>
      </c>
      <c r="I1035" s="289" t="s">
        <v>1432</v>
      </c>
    </row>
    <row r="1036" spans="1:9" ht="12.75">
      <c r="A1036" s="214" t="s">
        <v>1803</v>
      </c>
      <c r="B1036" s="293">
        <v>9776</v>
      </c>
      <c r="C1036" s="291">
        <v>1</v>
      </c>
      <c r="D1036" s="291" t="s">
        <v>1551</v>
      </c>
      <c r="E1036" s="291" t="s">
        <v>26</v>
      </c>
      <c r="F1036" s="298">
        <v>43095</v>
      </c>
      <c r="G1036" s="288">
        <v>2644.8</v>
      </c>
      <c r="H1036" s="285" t="s">
        <v>1431</v>
      </c>
      <c r="I1036" s="289" t="s">
        <v>1432</v>
      </c>
    </row>
    <row r="1037" spans="1:9" ht="12.75">
      <c r="A1037" s="214" t="s">
        <v>1803</v>
      </c>
      <c r="B1037" s="303" t="s">
        <v>1791</v>
      </c>
      <c r="C1037" s="291">
        <v>5</v>
      </c>
      <c r="D1037" s="291" t="s">
        <v>1552</v>
      </c>
      <c r="E1037" s="291" t="s">
        <v>1147</v>
      </c>
      <c r="F1037" s="298">
        <v>43095</v>
      </c>
      <c r="G1037" s="288">
        <v>3120.4</v>
      </c>
      <c r="H1037" s="285" t="s">
        <v>1431</v>
      </c>
      <c r="I1037" s="289" t="s">
        <v>1432</v>
      </c>
    </row>
    <row r="1038" spans="1:9" ht="12.75">
      <c r="A1038" s="214" t="s">
        <v>1803</v>
      </c>
      <c r="B1038" s="293">
        <v>9746</v>
      </c>
      <c r="C1038" s="305">
        <v>1</v>
      </c>
      <c r="D1038" s="305" t="s">
        <v>1553</v>
      </c>
      <c r="E1038" s="305" t="s">
        <v>1161</v>
      </c>
      <c r="F1038" s="306">
        <v>43095</v>
      </c>
      <c r="G1038" s="307">
        <v>17376.8</v>
      </c>
      <c r="H1038" s="308" t="s">
        <v>1431</v>
      </c>
      <c r="I1038" s="309" t="s">
        <v>1432</v>
      </c>
    </row>
    <row r="1039" spans="1:9" ht="12.75">
      <c r="A1039" s="214" t="s">
        <v>1803</v>
      </c>
      <c r="B1039" s="290" t="s">
        <v>1792</v>
      </c>
      <c r="C1039" s="300">
        <v>2</v>
      </c>
      <c r="D1039" s="300" t="s">
        <v>1554</v>
      </c>
      <c r="E1039" s="300" t="s">
        <v>1147</v>
      </c>
      <c r="F1039" s="301">
        <v>43095</v>
      </c>
      <c r="G1039" s="288">
        <v>5776.8</v>
      </c>
      <c r="H1039" s="285" t="s">
        <v>1431</v>
      </c>
      <c r="I1039" s="289" t="s">
        <v>1432</v>
      </c>
    </row>
    <row r="1040" spans="1:9" ht="12.75">
      <c r="A1040" s="214" t="s">
        <v>1803</v>
      </c>
      <c r="B1040" s="310" t="s">
        <v>1793</v>
      </c>
      <c r="C1040" s="286">
        <v>1</v>
      </c>
      <c r="D1040" s="291" t="s">
        <v>1555</v>
      </c>
      <c r="E1040" s="291" t="s">
        <v>319</v>
      </c>
      <c r="F1040" s="298">
        <v>43095</v>
      </c>
      <c r="G1040" s="311">
        <v>4609.84</v>
      </c>
      <c r="H1040" s="312" t="s">
        <v>1431</v>
      </c>
      <c r="I1040" s="289" t="s">
        <v>1432</v>
      </c>
    </row>
    <row r="1041" spans="1:10" ht="12.75">
      <c r="A1041" s="214"/>
      <c r="B1041" s="382" t="s">
        <v>691</v>
      </c>
      <c r="C1041" s="383"/>
      <c r="D1041" s="383"/>
      <c r="E1041" s="383"/>
      <c r="F1041" s="383"/>
      <c r="G1041" s="313">
        <f>SUM(G1014:G1040)</f>
        <v>246328.81999999995</v>
      </c>
      <c r="J1041" s="302">
        <f>G1041</f>
        <v>246328.81999999995</v>
      </c>
    </row>
    <row r="1042" spans="1:9" ht="12.75">
      <c r="A1042" s="214"/>
      <c r="B1042" s="62" t="s">
        <v>1627</v>
      </c>
      <c r="C1042" s="62"/>
      <c r="D1042" s="62" t="s">
        <v>1642</v>
      </c>
      <c r="E1042" s="62" t="s">
        <v>1644</v>
      </c>
      <c r="F1042" s="62"/>
      <c r="G1042" s="238" t="s">
        <v>1640</v>
      </c>
      <c r="H1042" s="62"/>
      <c r="I1042" s="62"/>
    </row>
    <row r="1043" spans="1:9" ht="12.75">
      <c r="A1043" s="214"/>
      <c r="B1043" s="237"/>
      <c r="C1043" s="237"/>
      <c r="D1043" s="237"/>
      <c r="E1043" s="237"/>
      <c r="F1043" s="237"/>
      <c r="G1043" s="238"/>
      <c r="H1043" s="237"/>
      <c r="I1043" s="237"/>
    </row>
    <row r="1044" spans="1:9" ht="12.75">
      <c r="A1044" s="214"/>
      <c r="B1044" s="62"/>
      <c r="C1044" s="62"/>
      <c r="D1044" s="62"/>
      <c r="E1044" s="62"/>
      <c r="F1044" s="62"/>
      <c r="G1044" s="139"/>
      <c r="H1044" s="62"/>
      <c r="I1044" s="62"/>
    </row>
    <row r="1045" spans="1:9" ht="12.75">
      <c r="A1045" s="214"/>
      <c r="B1045" s="237"/>
      <c r="C1045" s="237"/>
      <c r="D1045" s="237"/>
      <c r="E1045" s="237"/>
      <c r="F1045" s="237"/>
      <c r="G1045" s="238"/>
      <c r="H1045" s="237"/>
      <c r="I1045" s="237"/>
    </row>
    <row r="1046" spans="1:9" ht="12.75">
      <c r="A1046" s="214"/>
      <c r="B1046" s="101" t="s">
        <v>1664</v>
      </c>
      <c r="C1046" s="62"/>
      <c r="D1046" s="62" t="s">
        <v>1638</v>
      </c>
      <c r="E1046" s="62" t="s">
        <v>1773</v>
      </c>
      <c r="F1046" s="62"/>
      <c r="G1046" s="238" t="s">
        <v>1505</v>
      </c>
      <c r="H1046" s="62"/>
      <c r="I1046" s="62"/>
    </row>
    <row r="1047" ht="12.75">
      <c r="A1047" s="214"/>
    </row>
    <row r="1048" spans="1:9" ht="15.75">
      <c r="A1048" s="214"/>
      <c r="B1048" s="207" t="s">
        <v>45</v>
      </c>
      <c r="C1048" s="207"/>
      <c r="G1048" s="244"/>
      <c r="H1048" s="210"/>
      <c r="I1048" s="210"/>
    </row>
    <row r="1049" spans="1:8" ht="15.75">
      <c r="A1049" s="214"/>
      <c r="B1049" s="207" t="s">
        <v>10</v>
      </c>
      <c r="C1049" s="207"/>
      <c r="H1049" s="210" t="s">
        <v>1884</v>
      </c>
    </row>
    <row r="1050" spans="1:3" ht="15.75">
      <c r="A1050" s="214"/>
      <c r="B1050" s="207" t="s">
        <v>1883</v>
      </c>
      <c r="C1050" s="207"/>
    </row>
    <row r="1051" spans="1:9" ht="15.75">
      <c r="A1051" s="214"/>
      <c r="B1051" s="207" t="s">
        <v>1727</v>
      </c>
      <c r="C1051" s="207"/>
      <c r="D1051" s="212"/>
      <c r="E1051" s="212"/>
      <c r="F1051" s="212"/>
      <c r="G1051" s="213"/>
      <c r="H1051" s="212"/>
      <c r="I1051" s="212"/>
    </row>
    <row r="1052" ht="12.75">
      <c r="A1052" s="214"/>
    </row>
    <row r="1053" spans="1:9" ht="25.5">
      <c r="A1053" s="193" t="s">
        <v>1782</v>
      </c>
      <c r="B1053" s="189" t="s">
        <v>19</v>
      </c>
      <c r="C1053" s="9" t="s">
        <v>9</v>
      </c>
      <c r="D1053" s="9" t="s">
        <v>12</v>
      </c>
      <c r="E1053" s="9" t="s">
        <v>22</v>
      </c>
      <c r="F1053" s="9" t="s">
        <v>13</v>
      </c>
      <c r="G1053" s="136" t="s">
        <v>3</v>
      </c>
      <c r="H1053" s="9" t="s">
        <v>4</v>
      </c>
      <c r="I1053" s="9" t="s">
        <v>11</v>
      </c>
    </row>
    <row r="1054" spans="1:9" ht="12.75">
      <c r="A1054" s="214" t="s">
        <v>1804</v>
      </c>
      <c r="B1054" s="290" t="s">
        <v>1794</v>
      </c>
      <c r="C1054" s="291">
        <v>1</v>
      </c>
      <c r="D1054" s="291" t="s">
        <v>1604</v>
      </c>
      <c r="E1054" s="291" t="s">
        <v>780</v>
      </c>
      <c r="F1054" s="292">
        <v>42796</v>
      </c>
      <c r="G1054" s="314">
        <v>29000</v>
      </c>
      <c r="H1054" s="289" t="s">
        <v>1431</v>
      </c>
      <c r="I1054" s="289" t="s">
        <v>1432</v>
      </c>
    </row>
    <row r="1055" spans="1:9" ht="12.75">
      <c r="A1055" s="214" t="s">
        <v>1804</v>
      </c>
      <c r="B1055" s="293">
        <v>10118</v>
      </c>
      <c r="C1055" s="291">
        <v>1</v>
      </c>
      <c r="D1055" s="291" t="s">
        <v>1605</v>
      </c>
      <c r="E1055" s="291" t="s">
        <v>780</v>
      </c>
      <c r="F1055" s="292">
        <v>42828</v>
      </c>
      <c r="G1055" s="314">
        <v>14500</v>
      </c>
      <c r="H1055" s="289" t="s">
        <v>1431</v>
      </c>
      <c r="I1055" s="289" t="s">
        <v>1432</v>
      </c>
    </row>
    <row r="1056" spans="1:9" ht="67.5">
      <c r="A1056" s="214" t="s">
        <v>1804</v>
      </c>
      <c r="B1056" s="293">
        <v>10245</v>
      </c>
      <c r="C1056" s="291">
        <v>1</v>
      </c>
      <c r="D1056" s="70" t="s">
        <v>1824</v>
      </c>
      <c r="E1056" s="291" t="s">
        <v>780</v>
      </c>
      <c r="F1056" s="292">
        <v>42899</v>
      </c>
      <c r="G1056" s="314">
        <v>34800</v>
      </c>
      <c r="H1056" s="289" t="s">
        <v>1431</v>
      </c>
      <c r="I1056" s="289" t="s">
        <v>1432</v>
      </c>
    </row>
    <row r="1057" spans="1:9" ht="12.75">
      <c r="A1057" s="214" t="s">
        <v>1804</v>
      </c>
      <c r="B1057" s="293">
        <v>9788</v>
      </c>
      <c r="C1057" s="291">
        <v>1</v>
      </c>
      <c r="D1057" s="291" t="s">
        <v>1606</v>
      </c>
      <c r="E1057" s="291" t="s">
        <v>1471</v>
      </c>
      <c r="F1057" s="292">
        <v>42919</v>
      </c>
      <c r="G1057" s="314">
        <v>2630</v>
      </c>
      <c r="H1057" s="289" t="s">
        <v>1431</v>
      </c>
      <c r="I1057" s="289" t="s">
        <v>1432</v>
      </c>
    </row>
    <row r="1058" spans="1:9" ht="12.75">
      <c r="A1058" s="214" t="s">
        <v>1804</v>
      </c>
      <c r="B1058" s="293">
        <v>9793</v>
      </c>
      <c r="C1058" s="300">
        <v>1</v>
      </c>
      <c r="D1058" s="300" t="s">
        <v>1605</v>
      </c>
      <c r="E1058" s="300" t="s">
        <v>780</v>
      </c>
      <c r="F1058" s="315">
        <v>42940</v>
      </c>
      <c r="G1058" s="314">
        <v>16240</v>
      </c>
      <c r="H1058" s="289" t="s">
        <v>1431</v>
      </c>
      <c r="I1058" s="289" t="s">
        <v>1432</v>
      </c>
    </row>
    <row r="1059" spans="1:9" ht="12.75">
      <c r="A1059" s="214" t="s">
        <v>1804</v>
      </c>
      <c r="B1059" s="299">
        <v>10214</v>
      </c>
      <c r="C1059" s="286">
        <v>1</v>
      </c>
      <c r="D1059" s="291" t="s">
        <v>1591</v>
      </c>
      <c r="E1059" s="291" t="s">
        <v>469</v>
      </c>
      <c r="F1059" s="298">
        <v>42989</v>
      </c>
      <c r="G1059" s="311">
        <v>64960</v>
      </c>
      <c r="H1059" s="285" t="s">
        <v>1431</v>
      </c>
      <c r="I1059" s="289" t="s">
        <v>1432</v>
      </c>
    </row>
    <row r="1060" spans="1:10" ht="12.75">
      <c r="A1060" s="214"/>
      <c r="B1060" s="386" t="s">
        <v>691</v>
      </c>
      <c r="C1060" s="386"/>
      <c r="D1060" s="386"/>
      <c r="E1060" s="386"/>
      <c r="F1060" s="387"/>
      <c r="G1060" s="313">
        <f>SUM(G1054:G1059)</f>
        <v>162130</v>
      </c>
      <c r="J1060" s="302">
        <f>G1060</f>
        <v>162130</v>
      </c>
    </row>
    <row r="1061" spans="1:9" ht="12.75">
      <c r="A1061" s="214"/>
      <c r="B1061" s="62" t="s">
        <v>1627</v>
      </c>
      <c r="C1061" s="62"/>
      <c r="D1061" s="62" t="s">
        <v>1642</v>
      </c>
      <c r="E1061" s="62" t="s">
        <v>1644</v>
      </c>
      <c r="F1061" s="62"/>
      <c r="G1061" s="238" t="s">
        <v>1640</v>
      </c>
      <c r="H1061" s="62"/>
      <c r="I1061" s="62"/>
    </row>
    <row r="1062" spans="1:9" ht="12.75">
      <c r="A1062" s="214"/>
      <c r="B1062" s="237"/>
      <c r="C1062" s="237"/>
      <c r="D1062" s="237"/>
      <c r="E1062" s="237"/>
      <c r="F1062" s="237"/>
      <c r="G1062" s="238"/>
      <c r="H1062" s="237"/>
      <c r="I1062" s="237"/>
    </row>
    <row r="1063" spans="1:9" ht="12.75">
      <c r="A1063" s="214"/>
      <c r="B1063" s="62"/>
      <c r="C1063" s="62"/>
      <c r="D1063" s="62"/>
      <c r="E1063" s="62"/>
      <c r="F1063" s="62"/>
      <c r="G1063" s="139"/>
      <c r="H1063" s="62"/>
      <c r="I1063" s="62"/>
    </row>
    <row r="1064" spans="1:9" ht="12.75">
      <c r="A1064" s="214"/>
      <c r="B1064" s="237"/>
      <c r="C1064" s="237"/>
      <c r="D1064" s="237"/>
      <c r="E1064" s="237"/>
      <c r="F1064" s="237"/>
      <c r="G1064" s="238"/>
      <c r="H1064" s="237"/>
      <c r="I1064" s="237"/>
    </row>
    <row r="1065" spans="1:9" ht="12.75">
      <c r="A1065" s="214"/>
      <c r="B1065" s="101" t="s">
        <v>1664</v>
      </c>
      <c r="C1065" s="62"/>
      <c r="D1065" s="62" t="s">
        <v>1638</v>
      </c>
      <c r="E1065" s="62" t="s">
        <v>1773</v>
      </c>
      <c r="F1065" s="62"/>
      <c r="G1065" s="238" t="s">
        <v>1505</v>
      </c>
      <c r="H1065" s="62"/>
      <c r="I1065" s="62"/>
    </row>
    <row r="1066" ht="12.75">
      <c r="A1066" s="214"/>
    </row>
    <row r="1067" spans="1:9" ht="15.75">
      <c r="A1067" s="214"/>
      <c r="B1067" s="207" t="s">
        <v>45</v>
      </c>
      <c r="C1067" s="207"/>
      <c r="G1067" s="244"/>
      <c r="H1067" s="210"/>
      <c r="I1067" s="210"/>
    </row>
    <row r="1068" spans="1:8" ht="15.75">
      <c r="A1068" s="214"/>
      <c r="B1068" s="207" t="s">
        <v>10</v>
      </c>
      <c r="C1068" s="207"/>
      <c r="H1068" s="210" t="s">
        <v>1884</v>
      </c>
    </row>
    <row r="1069" spans="1:3" ht="15.75">
      <c r="A1069" s="214"/>
      <c r="B1069" s="207" t="s">
        <v>1883</v>
      </c>
      <c r="C1069" s="207"/>
    </row>
    <row r="1070" spans="1:9" ht="15.75">
      <c r="A1070" s="214"/>
      <c r="B1070" s="207" t="s">
        <v>1727</v>
      </c>
      <c r="C1070" s="207"/>
      <c r="D1070" s="212"/>
      <c r="E1070" s="212"/>
      <c r="F1070" s="212"/>
      <c r="G1070" s="213"/>
      <c r="H1070" s="212"/>
      <c r="I1070" s="212"/>
    </row>
    <row r="1071" ht="12.75">
      <c r="A1071" s="214"/>
    </row>
    <row r="1072" spans="1:9" ht="25.5">
      <c r="A1072" s="193" t="s">
        <v>1782</v>
      </c>
      <c r="B1072" s="189" t="s">
        <v>19</v>
      </c>
      <c r="C1072" s="9" t="s">
        <v>9</v>
      </c>
      <c r="D1072" s="9" t="s">
        <v>12</v>
      </c>
      <c r="E1072" s="9" t="s">
        <v>22</v>
      </c>
      <c r="F1072" s="9" t="s">
        <v>13</v>
      </c>
      <c r="G1072" s="136" t="s">
        <v>3</v>
      </c>
      <c r="H1072" s="9" t="s">
        <v>4</v>
      </c>
      <c r="I1072" s="9" t="s">
        <v>11</v>
      </c>
    </row>
    <row r="1073" spans="1:9" ht="12.75">
      <c r="A1073" s="214" t="s">
        <v>1805</v>
      </c>
      <c r="B1073" s="285">
        <v>10114</v>
      </c>
      <c r="C1073" s="291">
        <v>1</v>
      </c>
      <c r="D1073" s="291" t="s">
        <v>1556</v>
      </c>
      <c r="E1073" s="291" t="s">
        <v>469</v>
      </c>
      <c r="F1073" s="298">
        <v>42779</v>
      </c>
      <c r="G1073" s="311">
        <v>10000</v>
      </c>
      <c r="H1073" s="312" t="s">
        <v>1431</v>
      </c>
      <c r="I1073" s="312"/>
    </row>
    <row r="1074" spans="1:9" ht="12.75">
      <c r="A1074" s="214" t="s">
        <v>1805</v>
      </c>
      <c r="B1074" s="293">
        <v>9753</v>
      </c>
      <c r="C1074" s="291">
        <v>1</v>
      </c>
      <c r="D1074" s="291" t="s">
        <v>1557</v>
      </c>
      <c r="E1074" s="291" t="s">
        <v>738</v>
      </c>
      <c r="F1074" s="298">
        <v>42783</v>
      </c>
      <c r="G1074" s="311">
        <v>7048.99</v>
      </c>
      <c r="H1074" s="312" t="s">
        <v>1431</v>
      </c>
      <c r="I1074" s="312"/>
    </row>
    <row r="1075" spans="1:9" ht="12.75">
      <c r="A1075" s="214" t="s">
        <v>1805</v>
      </c>
      <c r="B1075" s="293">
        <v>9783</v>
      </c>
      <c r="C1075" s="291">
        <v>1</v>
      </c>
      <c r="D1075" s="291" t="s">
        <v>1558</v>
      </c>
      <c r="E1075" s="292" t="s">
        <v>319</v>
      </c>
      <c r="F1075" s="298">
        <v>42835</v>
      </c>
      <c r="G1075" s="311">
        <v>17580</v>
      </c>
      <c r="H1075" s="312" t="s">
        <v>1431</v>
      </c>
      <c r="I1075" s="312"/>
    </row>
    <row r="1076" spans="1:9" ht="12.75">
      <c r="A1076" s="214" t="s">
        <v>1805</v>
      </c>
      <c r="B1076" s="293">
        <v>9782</v>
      </c>
      <c r="C1076" s="291">
        <v>1</v>
      </c>
      <c r="D1076" s="291" t="s">
        <v>1559</v>
      </c>
      <c r="E1076" s="291" t="s">
        <v>271</v>
      </c>
      <c r="F1076" s="298">
        <v>42835</v>
      </c>
      <c r="G1076" s="311">
        <v>16999</v>
      </c>
      <c r="H1076" s="312" t="s">
        <v>1431</v>
      </c>
      <c r="I1076" s="312"/>
    </row>
    <row r="1077" spans="1:9" ht="12.75">
      <c r="A1077" s="214" t="s">
        <v>1805</v>
      </c>
      <c r="B1077" s="293">
        <v>9768</v>
      </c>
      <c r="C1077" s="291">
        <v>1</v>
      </c>
      <c r="D1077" s="291" t="s">
        <v>1560</v>
      </c>
      <c r="E1077" s="291" t="s">
        <v>1561</v>
      </c>
      <c r="F1077" s="298">
        <v>42836</v>
      </c>
      <c r="G1077" s="311">
        <v>11576.8</v>
      </c>
      <c r="H1077" s="312" t="s">
        <v>1431</v>
      </c>
      <c r="I1077" s="312"/>
    </row>
    <row r="1078" spans="1:9" ht="12.75">
      <c r="A1078" s="214" t="s">
        <v>1805</v>
      </c>
      <c r="B1078" s="293">
        <v>9750</v>
      </c>
      <c r="C1078" s="291">
        <v>1</v>
      </c>
      <c r="D1078" s="291" t="s">
        <v>1562</v>
      </c>
      <c r="E1078" s="292" t="s">
        <v>271</v>
      </c>
      <c r="F1078" s="298">
        <v>42857</v>
      </c>
      <c r="G1078" s="311">
        <v>15392.04</v>
      </c>
      <c r="H1078" s="312" t="s">
        <v>1431</v>
      </c>
      <c r="I1078" s="312"/>
    </row>
    <row r="1079" spans="1:9" ht="12.75">
      <c r="A1079" s="214" t="s">
        <v>1805</v>
      </c>
      <c r="B1079" s="293">
        <v>9745</v>
      </c>
      <c r="C1079" s="291">
        <v>1</v>
      </c>
      <c r="D1079" s="291" t="s">
        <v>1563</v>
      </c>
      <c r="E1079" s="291" t="s">
        <v>1161</v>
      </c>
      <c r="F1079" s="298">
        <v>42857</v>
      </c>
      <c r="G1079" s="311">
        <v>9708.5</v>
      </c>
      <c r="H1079" s="312" t="s">
        <v>1431</v>
      </c>
      <c r="I1079" s="312"/>
    </row>
    <row r="1080" spans="1:9" ht="12.75">
      <c r="A1080" s="214" t="s">
        <v>1805</v>
      </c>
      <c r="B1080" s="293">
        <v>9747</v>
      </c>
      <c r="C1080" s="291">
        <v>1</v>
      </c>
      <c r="D1080" s="291" t="s">
        <v>1564</v>
      </c>
      <c r="E1080" s="291" t="s">
        <v>1161</v>
      </c>
      <c r="F1080" s="298">
        <v>42857</v>
      </c>
      <c r="G1080" s="311">
        <v>17376.8</v>
      </c>
      <c r="H1080" s="312" t="s">
        <v>1431</v>
      </c>
      <c r="I1080" s="312"/>
    </row>
    <row r="1081" spans="1:9" ht="12.75">
      <c r="A1081" s="214" t="s">
        <v>1805</v>
      </c>
      <c r="B1081" s="293">
        <v>9771</v>
      </c>
      <c r="C1081" s="291">
        <v>1</v>
      </c>
      <c r="D1081" s="291" t="s">
        <v>1565</v>
      </c>
      <c r="E1081" s="291" t="s">
        <v>820</v>
      </c>
      <c r="F1081" s="298">
        <v>42867</v>
      </c>
      <c r="G1081" s="311">
        <v>5988.99</v>
      </c>
      <c r="H1081" s="312" t="s">
        <v>1431</v>
      </c>
      <c r="I1081" s="312"/>
    </row>
    <row r="1082" spans="1:9" ht="12.75">
      <c r="A1082" s="214" t="s">
        <v>1805</v>
      </c>
      <c r="B1082" s="293">
        <v>9780</v>
      </c>
      <c r="C1082" s="291">
        <v>1</v>
      </c>
      <c r="D1082" s="291" t="s">
        <v>1566</v>
      </c>
      <c r="E1082" s="291" t="s">
        <v>319</v>
      </c>
      <c r="F1082" s="298">
        <v>42881</v>
      </c>
      <c r="G1082" s="311">
        <v>24248.64</v>
      </c>
      <c r="H1082" s="312" t="s">
        <v>1431</v>
      </c>
      <c r="I1082" s="312"/>
    </row>
    <row r="1083" spans="1:9" ht="12.75">
      <c r="A1083" s="214" t="s">
        <v>1805</v>
      </c>
      <c r="B1083" s="293">
        <v>9801</v>
      </c>
      <c r="C1083" s="291">
        <v>1</v>
      </c>
      <c r="D1083" s="291" t="s">
        <v>1567</v>
      </c>
      <c r="E1083" s="291" t="s">
        <v>1561</v>
      </c>
      <c r="F1083" s="298">
        <v>42881</v>
      </c>
      <c r="G1083" s="311">
        <v>10324</v>
      </c>
      <c r="H1083" s="312" t="s">
        <v>1431</v>
      </c>
      <c r="I1083" s="312"/>
    </row>
    <row r="1084" spans="1:9" ht="12.75">
      <c r="A1084" s="214" t="s">
        <v>1805</v>
      </c>
      <c r="B1084" s="293">
        <v>9786</v>
      </c>
      <c r="C1084" s="291">
        <v>1</v>
      </c>
      <c r="D1084" s="291" t="s">
        <v>1568</v>
      </c>
      <c r="E1084" s="291" t="s">
        <v>1478</v>
      </c>
      <c r="F1084" s="298">
        <v>42902</v>
      </c>
      <c r="G1084" s="311">
        <v>19708.4</v>
      </c>
      <c r="H1084" s="312" t="s">
        <v>1431</v>
      </c>
      <c r="I1084" s="312"/>
    </row>
    <row r="1085" spans="1:9" ht="12.75">
      <c r="A1085" s="214" t="s">
        <v>1805</v>
      </c>
      <c r="B1085" s="293">
        <v>9938</v>
      </c>
      <c r="C1085" s="291">
        <v>1</v>
      </c>
      <c r="D1085" s="291" t="s">
        <v>1569</v>
      </c>
      <c r="E1085" s="291" t="s">
        <v>109</v>
      </c>
      <c r="F1085" s="298">
        <v>42935</v>
      </c>
      <c r="G1085" s="311">
        <v>9999</v>
      </c>
      <c r="H1085" s="312" t="s">
        <v>1431</v>
      </c>
      <c r="I1085" s="312"/>
    </row>
    <row r="1086" spans="1:9" ht="12.75">
      <c r="A1086" s="214" t="s">
        <v>1805</v>
      </c>
      <c r="B1086" s="293">
        <v>9886</v>
      </c>
      <c r="C1086" s="291">
        <v>1</v>
      </c>
      <c r="D1086" s="291" t="s">
        <v>1570</v>
      </c>
      <c r="E1086" s="291" t="s">
        <v>820</v>
      </c>
      <c r="F1086" s="298">
        <v>42958</v>
      </c>
      <c r="G1086" s="311">
        <v>9998.04</v>
      </c>
      <c r="H1086" s="312" t="s">
        <v>1431</v>
      </c>
      <c r="I1086" s="312"/>
    </row>
    <row r="1087" spans="1:9" ht="12.75">
      <c r="A1087" s="214" t="s">
        <v>1805</v>
      </c>
      <c r="B1087" s="293">
        <v>9888</v>
      </c>
      <c r="C1087" s="291">
        <v>1</v>
      </c>
      <c r="D1087" s="291" t="s">
        <v>1570</v>
      </c>
      <c r="E1087" s="291" t="s">
        <v>1478</v>
      </c>
      <c r="F1087" s="298">
        <v>42958</v>
      </c>
      <c r="G1087" s="311">
        <v>9998.04</v>
      </c>
      <c r="H1087" s="312" t="s">
        <v>1431</v>
      </c>
      <c r="I1087" s="312"/>
    </row>
    <row r="1088" spans="1:9" ht="12.75">
      <c r="A1088" s="214" t="s">
        <v>1805</v>
      </c>
      <c r="B1088" s="293">
        <v>9884</v>
      </c>
      <c r="C1088" s="291">
        <v>1</v>
      </c>
      <c r="D1088" s="291" t="s">
        <v>1571</v>
      </c>
      <c r="E1088" s="291" t="s">
        <v>1519</v>
      </c>
      <c r="F1088" s="298">
        <v>42958</v>
      </c>
      <c r="G1088" s="311">
        <v>9998.04</v>
      </c>
      <c r="H1088" s="312" t="s">
        <v>1431</v>
      </c>
      <c r="I1088" s="312"/>
    </row>
    <row r="1089" spans="1:9" ht="12.75">
      <c r="A1089" s="214" t="s">
        <v>1805</v>
      </c>
      <c r="B1089" s="293">
        <v>9883</v>
      </c>
      <c r="C1089" s="291">
        <v>1</v>
      </c>
      <c r="D1089" s="291" t="s">
        <v>1571</v>
      </c>
      <c r="E1089" s="291" t="s">
        <v>1519</v>
      </c>
      <c r="F1089" s="298">
        <v>42958</v>
      </c>
      <c r="G1089" s="311">
        <v>9998.04</v>
      </c>
      <c r="H1089" s="312" t="s">
        <v>1431</v>
      </c>
      <c r="I1089" s="312"/>
    </row>
    <row r="1090" spans="1:9" ht="12.75">
      <c r="A1090" s="214" t="s">
        <v>1805</v>
      </c>
      <c r="B1090" s="293">
        <v>9882</v>
      </c>
      <c r="C1090" s="291">
        <v>1</v>
      </c>
      <c r="D1090" s="291" t="s">
        <v>1571</v>
      </c>
      <c r="E1090" s="291" t="s">
        <v>1519</v>
      </c>
      <c r="F1090" s="298">
        <v>42958</v>
      </c>
      <c r="G1090" s="311">
        <v>9998.04</v>
      </c>
      <c r="H1090" s="312" t="s">
        <v>1431</v>
      </c>
      <c r="I1090" s="312"/>
    </row>
    <row r="1091" spans="1:9" ht="12.75">
      <c r="A1091" s="214" t="s">
        <v>1805</v>
      </c>
      <c r="B1091" s="293">
        <v>9878</v>
      </c>
      <c r="C1091" s="291">
        <v>1</v>
      </c>
      <c r="D1091" s="291" t="s">
        <v>1572</v>
      </c>
      <c r="E1091" s="291" t="s">
        <v>1519</v>
      </c>
      <c r="F1091" s="298">
        <v>42958</v>
      </c>
      <c r="G1091" s="311">
        <v>4698.29</v>
      </c>
      <c r="H1091" s="312" t="s">
        <v>1431</v>
      </c>
      <c r="I1091" s="312"/>
    </row>
    <row r="1092" spans="1:9" ht="12.75">
      <c r="A1092" s="214" t="s">
        <v>1805</v>
      </c>
      <c r="B1092" s="293">
        <v>9881</v>
      </c>
      <c r="C1092" s="291">
        <v>1</v>
      </c>
      <c r="D1092" s="291" t="s">
        <v>1572</v>
      </c>
      <c r="E1092" s="291" t="s">
        <v>1336</v>
      </c>
      <c r="F1092" s="298">
        <v>42958</v>
      </c>
      <c r="G1092" s="311">
        <v>4698.29</v>
      </c>
      <c r="H1092" s="312" t="s">
        <v>1431</v>
      </c>
      <c r="I1092" s="312"/>
    </row>
    <row r="1093" spans="1:9" ht="12.75">
      <c r="A1093" s="214" t="s">
        <v>1805</v>
      </c>
      <c r="B1093" s="293">
        <v>9880</v>
      </c>
      <c r="C1093" s="291">
        <v>1</v>
      </c>
      <c r="D1093" s="291" t="s">
        <v>1572</v>
      </c>
      <c r="E1093" s="291" t="s">
        <v>1161</v>
      </c>
      <c r="F1093" s="298">
        <v>42958</v>
      </c>
      <c r="G1093" s="311">
        <v>4698.29</v>
      </c>
      <c r="H1093" s="312" t="s">
        <v>1431</v>
      </c>
      <c r="I1093" s="312"/>
    </row>
    <row r="1094" spans="1:9" ht="12.75">
      <c r="A1094" s="214" t="s">
        <v>1805</v>
      </c>
      <c r="B1094" s="293">
        <v>9879</v>
      </c>
      <c r="C1094" s="291">
        <v>1</v>
      </c>
      <c r="D1094" s="291" t="s">
        <v>1572</v>
      </c>
      <c r="E1094" s="291" t="s">
        <v>109</v>
      </c>
      <c r="F1094" s="298">
        <v>42958</v>
      </c>
      <c r="G1094" s="311">
        <v>4698.29</v>
      </c>
      <c r="H1094" s="312" t="s">
        <v>1431</v>
      </c>
      <c r="I1094" s="312"/>
    </row>
    <row r="1095" spans="1:9" ht="12.75">
      <c r="A1095" s="214" t="s">
        <v>1805</v>
      </c>
      <c r="B1095" s="293">
        <v>9935</v>
      </c>
      <c r="C1095" s="291">
        <v>1</v>
      </c>
      <c r="D1095" s="291" t="s">
        <v>1573</v>
      </c>
      <c r="E1095" s="291" t="s">
        <v>1336</v>
      </c>
      <c r="F1095" s="298">
        <v>42990</v>
      </c>
      <c r="G1095" s="311">
        <v>7997.99</v>
      </c>
      <c r="H1095" s="312" t="s">
        <v>1431</v>
      </c>
      <c r="I1095" s="312"/>
    </row>
    <row r="1096" spans="1:9" ht="22.5">
      <c r="A1096" s="214" t="s">
        <v>1805</v>
      </c>
      <c r="B1096" s="293">
        <v>9927</v>
      </c>
      <c r="C1096" s="291">
        <v>1</v>
      </c>
      <c r="D1096" s="70" t="s">
        <v>1574</v>
      </c>
      <c r="E1096" s="291" t="s">
        <v>319</v>
      </c>
      <c r="F1096" s="298">
        <v>42990</v>
      </c>
      <c r="G1096" s="311">
        <v>9998</v>
      </c>
      <c r="H1096" s="312" t="s">
        <v>1431</v>
      </c>
      <c r="I1096" s="312"/>
    </row>
    <row r="1097" spans="1:9" ht="22.5">
      <c r="A1097" s="214" t="s">
        <v>1805</v>
      </c>
      <c r="B1097" s="293">
        <v>9925</v>
      </c>
      <c r="C1097" s="300">
        <v>1</v>
      </c>
      <c r="D1097" s="70" t="s">
        <v>1574</v>
      </c>
      <c r="E1097" s="300" t="s">
        <v>319</v>
      </c>
      <c r="F1097" s="301">
        <v>42990</v>
      </c>
      <c r="G1097" s="311">
        <v>9998</v>
      </c>
      <c r="H1097" s="312" t="s">
        <v>1431</v>
      </c>
      <c r="I1097" s="312"/>
    </row>
    <row r="1098" spans="1:9" ht="12.75">
      <c r="A1098" s="214"/>
      <c r="B1098" s="299"/>
      <c r="C1098" s="300"/>
      <c r="D1098" s="70"/>
      <c r="E1098" s="300"/>
      <c r="F1098" s="301"/>
      <c r="G1098" s="311"/>
      <c r="H1098" s="312"/>
      <c r="I1098" s="289"/>
    </row>
    <row r="1099" spans="1:10" ht="12.75">
      <c r="A1099" s="214"/>
      <c r="B1099" s="381" t="s">
        <v>691</v>
      </c>
      <c r="C1099" s="381"/>
      <c r="D1099" s="381"/>
      <c r="E1099" s="381"/>
      <c r="F1099" s="382"/>
      <c r="G1099" s="254">
        <f>SUM(G1073:G1098)</f>
        <v>272728.51000000007</v>
      </c>
      <c r="J1099" s="316">
        <f>G1099</f>
        <v>272728.51000000007</v>
      </c>
    </row>
    <row r="1100" spans="1:9" ht="12.75">
      <c r="A1100" s="214"/>
      <c r="B1100" s="62" t="s">
        <v>1627</v>
      </c>
      <c r="C1100" s="62"/>
      <c r="D1100" s="62" t="s">
        <v>1642</v>
      </c>
      <c r="E1100" s="62" t="s">
        <v>1644</v>
      </c>
      <c r="F1100" s="62"/>
      <c r="G1100" s="238" t="s">
        <v>1640</v>
      </c>
      <c r="H1100" s="62"/>
      <c r="I1100" s="62"/>
    </row>
    <row r="1101" spans="1:9" ht="12.75">
      <c r="A1101" s="214"/>
      <c r="B1101" s="237"/>
      <c r="C1101" s="237"/>
      <c r="D1101" s="237"/>
      <c r="E1101" s="237"/>
      <c r="F1101" s="237"/>
      <c r="G1101" s="238"/>
      <c r="H1101" s="237"/>
      <c r="I1101" s="237"/>
    </row>
    <row r="1102" spans="1:9" ht="12.75">
      <c r="A1102" s="214"/>
      <c r="B1102" s="62"/>
      <c r="C1102" s="62"/>
      <c r="D1102" s="62"/>
      <c r="E1102" s="62"/>
      <c r="F1102" s="62"/>
      <c r="G1102" s="139"/>
      <c r="H1102" s="62"/>
      <c r="I1102" s="62"/>
    </row>
    <row r="1103" spans="1:9" ht="12.75">
      <c r="A1103" s="214"/>
      <c r="B1103" s="237"/>
      <c r="C1103" s="237"/>
      <c r="D1103" s="237"/>
      <c r="E1103" s="237"/>
      <c r="F1103" s="237"/>
      <c r="G1103" s="238"/>
      <c r="H1103" s="237"/>
      <c r="I1103" s="237"/>
    </row>
    <row r="1104" spans="1:9" ht="12.75">
      <c r="A1104" s="214"/>
      <c r="B1104" s="101" t="s">
        <v>1664</v>
      </c>
      <c r="C1104" s="62"/>
      <c r="D1104" s="62" t="s">
        <v>1638</v>
      </c>
      <c r="E1104" s="62" t="s">
        <v>1773</v>
      </c>
      <c r="F1104" s="62"/>
      <c r="G1104" s="238" t="s">
        <v>1505</v>
      </c>
      <c r="H1104" s="62"/>
      <c r="I1104" s="62"/>
    </row>
    <row r="1105" ht="12.75">
      <c r="A1105" s="214"/>
    </row>
    <row r="1106" spans="1:9" ht="15.75">
      <c r="A1106" s="214"/>
      <c r="B1106" s="207" t="s">
        <v>45</v>
      </c>
      <c r="C1106" s="207"/>
      <c r="G1106" s="244"/>
      <c r="H1106" s="210"/>
      <c r="I1106" s="210"/>
    </row>
    <row r="1107" spans="1:8" ht="15.75">
      <c r="A1107" s="214"/>
      <c r="B1107" s="207" t="s">
        <v>10</v>
      </c>
      <c r="C1107" s="207"/>
      <c r="H1107" s="210" t="s">
        <v>1884</v>
      </c>
    </row>
    <row r="1108" spans="1:3" ht="15.75">
      <c r="A1108" s="214"/>
      <c r="B1108" s="207" t="s">
        <v>1883</v>
      </c>
      <c r="C1108" s="207"/>
    </row>
    <row r="1109" spans="1:9" ht="15.75">
      <c r="A1109" s="214"/>
      <c r="B1109" s="207" t="s">
        <v>1727</v>
      </c>
      <c r="C1109" s="207"/>
      <c r="D1109" s="212"/>
      <c r="E1109" s="212"/>
      <c r="F1109" s="212"/>
      <c r="G1109" s="213"/>
      <c r="H1109" s="212"/>
      <c r="I1109" s="212"/>
    </row>
    <row r="1110" ht="12.75">
      <c r="A1110" s="214"/>
    </row>
    <row r="1111" spans="1:9" ht="25.5">
      <c r="A1111" s="193" t="s">
        <v>1782</v>
      </c>
      <c r="B1111" s="189" t="s">
        <v>19</v>
      </c>
      <c r="C1111" s="9" t="s">
        <v>9</v>
      </c>
      <c r="D1111" s="9" t="s">
        <v>12</v>
      </c>
      <c r="E1111" s="9" t="s">
        <v>22</v>
      </c>
      <c r="F1111" s="9" t="s">
        <v>13</v>
      </c>
      <c r="G1111" s="136" t="s">
        <v>3</v>
      </c>
      <c r="H1111" s="9" t="s">
        <v>4</v>
      </c>
      <c r="I1111" s="9" t="s">
        <v>11</v>
      </c>
    </row>
    <row r="1112" spans="1:9" ht="12.75">
      <c r="A1112" s="214" t="s">
        <v>1805</v>
      </c>
      <c r="B1112" s="285">
        <v>9926</v>
      </c>
      <c r="C1112" s="286">
        <v>1</v>
      </c>
      <c r="D1112" s="291" t="s">
        <v>1575</v>
      </c>
      <c r="E1112" s="291" t="s">
        <v>1576</v>
      </c>
      <c r="F1112" s="298">
        <v>42990</v>
      </c>
      <c r="G1112" s="311">
        <v>9998</v>
      </c>
      <c r="H1112" s="312" t="s">
        <v>1431</v>
      </c>
      <c r="I1112" s="289" t="s">
        <v>1432</v>
      </c>
    </row>
    <row r="1113" spans="1:9" ht="12.75">
      <c r="A1113" s="214" t="s">
        <v>1805</v>
      </c>
      <c r="B1113" s="293">
        <v>9924</v>
      </c>
      <c r="C1113" s="291">
        <v>1</v>
      </c>
      <c r="D1113" s="291" t="s">
        <v>1575</v>
      </c>
      <c r="E1113" s="291" t="s">
        <v>1531</v>
      </c>
      <c r="F1113" s="298">
        <v>42990</v>
      </c>
      <c r="G1113" s="311">
        <v>9998</v>
      </c>
      <c r="H1113" s="312" t="s">
        <v>1431</v>
      </c>
      <c r="I1113" s="289" t="s">
        <v>1432</v>
      </c>
    </row>
    <row r="1114" spans="1:9" ht="12.75">
      <c r="A1114" s="214" t="s">
        <v>1805</v>
      </c>
      <c r="B1114" s="293">
        <v>10127</v>
      </c>
      <c r="C1114" s="291">
        <v>1</v>
      </c>
      <c r="D1114" s="291" t="s">
        <v>1577</v>
      </c>
      <c r="E1114" s="291" t="s">
        <v>26</v>
      </c>
      <c r="F1114" s="298">
        <v>43038</v>
      </c>
      <c r="G1114" s="311">
        <v>13998</v>
      </c>
      <c r="H1114" s="312" t="s">
        <v>1431</v>
      </c>
      <c r="I1114" s="289" t="s">
        <v>1432</v>
      </c>
    </row>
    <row r="1115" spans="1:9" ht="12.75">
      <c r="A1115" s="214" t="s">
        <v>1805</v>
      </c>
      <c r="B1115" s="293">
        <v>10123</v>
      </c>
      <c r="C1115" s="291">
        <v>1</v>
      </c>
      <c r="D1115" s="291" t="s">
        <v>1577</v>
      </c>
      <c r="E1115" s="292" t="s">
        <v>1576</v>
      </c>
      <c r="F1115" s="298">
        <v>43038</v>
      </c>
      <c r="G1115" s="311">
        <v>13998</v>
      </c>
      <c r="H1115" s="312" t="s">
        <v>1431</v>
      </c>
      <c r="I1115" s="289" t="s">
        <v>1432</v>
      </c>
    </row>
    <row r="1116" spans="1:9" ht="12.75">
      <c r="A1116" s="214" t="s">
        <v>1805</v>
      </c>
      <c r="B1116" s="293">
        <v>10124</v>
      </c>
      <c r="C1116" s="291">
        <v>1</v>
      </c>
      <c r="D1116" s="291" t="s">
        <v>1577</v>
      </c>
      <c r="E1116" s="292" t="s">
        <v>1576</v>
      </c>
      <c r="F1116" s="298">
        <v>43038</v>
      </c>
      <c r="G1116" s="311">
        <v>13998</v>
      </c>
      <c r="H1116" s="312" t="s">
        <v>1431</v>
      </c>
      <c r="I1116" s="289" t="s">
        <v>1432</v>
      </c>
    </row>
    <row r="1117" spans="1:9" ht="12.75">
      <c r="A1117" s="214" t="s">
        <v>1805</v>
      </c>
      <c r="B1117" s="293">
        <v>10125</v>
      </c>
      <c r="C1117" s="291">
        <v>1</v>
      </c>
      <c r="D1117" s="291" t="s">
        <v>1577</v>
      </c>
      <c r="E1117" s="292" t="s">
        <v>1576</v>
      </c>
      <c r="F1117" s="298">
        <v>43038</v>
      </c>
      <c r="G1117" s="311">
        <v>13998</v>
      </c>
      <c r="H1117" s="312" t="s">
        <v>1431</v>
      </c>
      <c r="I1117" s="289" t="s">
        <v>1432</v>
      </c>
    </row>
    <row r="1118" spans="1:9" ht="12.75">
      <c r="A1118" s="214" t="s">
        <v>1805</v>
      </c>
      <c r="B1118" s="293">
        <v>10126</v>
      </c>
      <c r="C1118" s="291">
        <v>1</v>
      </c>
      <c r="D1118" s="291" t="s">
        <v>1577</v>
      </c>
      <c r="E1118" s="292" t="s">
        <v>1576</v>
      </c>
      <c r="F1118" s="298">
        <v>43038</v>
      </c>
      <c r="G1118" s="311">
        <v>13998</v>
      </c>
      <c r="H1118" s="312" t="s">
        <v>1431</v>
      </c>
      <c r="I1118" s="289" t="s">
        <v>1432</v>
      </c>
    </row>
    <row r="1119" spans="1:9" ht="12.75">
      <c r="A1119" s="214" t="s">
        <v>1805</v>
      </c>
      <c r="B1119" s="293">
        <v>9798</v>
      </c>
      <c r="C1119" s="291">
        <v>1</v>
      </c>
      <c r="D1119" s="291" t="s">
        <v>1578</v>
      </c>
      <c r="E1119" s="291" t="s">
        <v>1147</v>
      </c>
      <c r="F1119" s="298">
        <v>43060</v>
      </c>
      <c r="G1119" s="311">
        <v>16006.84</v>
      </c>
      <c r="H1119" s="312" t="s">
        <v>1431</v>
      </c>
      <c r="I1119" s="289" t="s">
        <v>1432</v>
      </c>
    </row>
    <row r="1120" spans="1:9" ht="12.75">
      <c r="A1120" s="214" t="s">
        <v>1805</v>
      </c>
      <c r="B1120" s="293">
        <v>9797</v>
      </c>
      <c r="C1120" s="291">
        <v>1</v>
      </c>
      <c r="D1120" s="291" t="s">
        <v>1579</v>
      </c>
      <c r="E1120" s="291" t="s">
        <v>1519</v>
      </c>
      <c r="F1120" s="298">
        <v>43060</v>
      </c>
      <c r="G1120" s="311">
        <v>24248.64</v>
      </c>
      <c r="H1120" s="312" t="s">
        <v>1431</v>
      </c>
      <c r="I1120" s="289" t="s">
        <v>1432</v>
      </c>
    </row>
    <row r="1121" spans="1:9" ht="12.75">
      <c r="A1121" s="214" t="s">
        <v>1805</v>
      </c>
      <c r="B1121" s="293">
        <v>9795</v>
      </c>
      <c r="C1121" s="291">
        <v>1</v>
      </c>
      <c r="D1121" s="291" t="s">
        <v>1580</v>
      </c>
      <c r="E1121" s="291" t="s">
        <v>196</v>
      </c>
      <c r="F1121" s="298">
        <v>43060</v>
      </c>
      <c r="G1121" s="311">
        <v>18536.8</v>
      </c>
      <c r="H1121" s="312" t="s">
        <v>1431</v>
      </c>
      <c r="I1121" s="289" t="s">
        <v>1432</v>
      </c>
    </row>
    <row r="1122" spans="1:9" ht="12.75">
      <c r="A1122" s="214" t="s">
        <v>1805</v>
      </c>
      <c r="B1122" s="293">
        <v>9796</v>
      </c>
      <c r="C1122" s="291">
        <v>1</v>
      </c>
      <c r="D1122" s="291" t="s">
        <v>1581</v>
      </c>
      <c r="E1122" s="291" t="s">
        <v>196</v>
      </c>
      <c r="F1122" s="298">
        <v>43060</v>
      </c>
      <c r="G1122" s="311">
        <v>3455.64</v>
      </c>
      <c r="H1122" s="312" t="s">
        <v>1431</v>
      </c>
      <c r="I1122" s="289" t="s">
        <v>1432</v>
      </c>
    </row>
    <row r="1123" spans="1:9" ht="12.75">
      <c r="A1123" s="214" t="s">
        <v>1805</v>
      </c>
      <c r="B1123" s="293">
        <v>10158</v>
      </c>
      <c r="C1123" s="291">
        <v>1</v>
      </c>
      <c r="D1123" s="291" t="s">
        <v>1582</v>
      </c>
      <c r="E1123" s="291" t="s">
        <v>26</v>
      </c>
      <c r="F1123" s="298">
        <v>43066</v>
      </c>
      <c r="G1123" s="311">
        <v>22499</v>
      </c>
      <c r="H1123" s="312" t="s">
        <v>1431</v>
      </c>
      <c r="I1123" s="289" t="s">
        <v>1432</v>
      </c>
    </row>
    <row r="1124" spans="1:9" ht="12.75">
      <c r="A1124" s="214" t="s">
        <v>1805</v>
      </c>
      <c r="B1124" s="293">
        <v>10156</v>
      </c>
      <c r="C1124" s="291">
        <v>1</v>
      </c>
      <c r="D1124" s="291" t="s">
        <v>1583</v>
      </c>
      <c r="E1124" s="291" t="s">
        <v>149</v>
      </c>
      <c r="F1124" s="298">
        <v>43082</v>
      </c>
      <c r="G1124" s="311">
        <v>7997.99</v>
      </c>
      <c r="H1124" s="312" t="s">
        <v>1431</v>
      </c>
      <c r="I1124" s="289" t="s">
        <v>1432</v>
      </c>
    </row>
    <row r="1125" spans="1:9" ht="12.75">
      <c r="A1125" s="214" t="s">
        <v>1805</v>
      </c>
      <c r="B1125" s="293">
        <v>10157</v>
      </c>
      <c r="C1125" s="291">
        <v>1</v>
      </c>
      <c r="D1125" s="291" t="s">
        <v>1584</v>
      </c>
      <c r="E1125" s="291" t="s">
        <v>1239</v>
      </c>
      <c r="F1125" s="298">
        <v>43082</v>
      </c>
      <c r="G1125" s="311">
        <v>8697.97</v>
      </c>
      <c r="H1125" s="312" t="s">
        <v>1431</v>
      </c>
      <c r="I1125" s="289" t="s">
        <v>1432</v>
      </c>
    </row>
    <row r="1126" spans="1:9" ht="12.75">
      <c r="A1126" s="214" t="s">
        <v>1805</v>
      </c>
      <c r="B1126" s="293">
        <v>10216</v>
      </c>
      <c r="C1126" s="291">
        <v>1</v>
      </c>
      <c r="D1126" s="291" t="s">
        <v>1585</v>
      </c>
      <c r="E1126" s="291" t="s">
        <v>26</v>
      </c>
      <c r="F1126" s="298">
        <v>43052</v>
      </c>
      <c r="G1126" s="311">
        <v>6600.4</v>
      </c>
      <c r="H1126" s="312" t="s">
        <v>1431</v>
      </c>
      <c r="I1126" s="289" t="s">
        <v>1432</v>
      </c>
    </row>
    <row r="1127" spans="1:9" ht="12.75">
      <c r="A1127" s="214" t="s">
        <v>1805</v>
      </c>
      <c r="B1127" s="293">
        <v>9748</v>
      </c>
      <c r="C1127" s="291">
        <v>1</v>
      </c>
      <c r="D1127" s="291" t="s">
        <v>1137</v>
      </c>
      <c r="E1127" s="291" t="s">
        <v>78</v>
      </c>
      <c r="F1127" s="298">
        <v>43095</v>
      </c>
      <c r="G1127" s="311">
        <v>9708.5</v>
      </c>
      <c r="H1127" s="312" t="s">
        <v>1431</v>
      </c>
      <c r="I1127" s="289" t="s">
        <v>1432</v>
      </c>
    </row>
    <row r="1128" spans="1:9" ht="12.75">
      <c r="A1128" s="214" t="s">
        <v>1805</v>
      </c>
      <c r="B1128" s="317">
        <v>10159</v>
      </c>
      <c r="C1128" s="318">
        <v>1</v>
      </c>
      <c r="D1128" s="318" t="s">
        <v>1586</v>
      </c>
      <c r="E1128" s="318" t="s">
        <v>271</v>
      </c>
      <c r="F1128" s="319">
        <v>43097</v>
      </c>
      <c r="G1128" s="311">
        <v>12998.09</v>
      </c>
      <c r="H1128" s="320" t="s">
        <v>1431</v>
      </c>
      <c r="I1128" s="321" t="s">
        <v>1432</v>
      </c>
    </row>
    <row r="1129" spans="1:9" ht="12.75">
      <c r="A1129" s="214" t="s">
        <v>1805</v>
      </c>
      <c r="B1129" s="317">
        <v>10160</v>
      </c>
      <c r="C1129" s="318">
        <v>1</v>
      </c>
      <c r="D1129" s="318" t="s">
        <v>1586</v>
      </c>
      <c r="E1129" s="318" t="s">
        <v>271</v>
      </c>
      <c r="F1129" s="319">
        <v>43097</v>
      </c>
      <c r="G1129" s="311">
        <v>12998.09</v>
      </c>
      <c r="H1129" s="320" t="s">
        <v>1431</v>
      </c>
      <c r="I1129" s="321" t="s">
        <v>1432</v>
      </c>
    </row>
    <row r="1130" spans="1:9" ht="12.75">
      <c r="A1130" s="214" t="s">
        <v>1805</v>
      </c>
      <c r="B1130" s="317">
        <v>9766</v>
      </c>
      <c r="C1130" s="318">
        <v>1</v>
      </c>
      <c r="D1130" s="318" t="s">
        <v>1587</v>
      </c>
      <c r="E1130" s="318" t="s">
        <v>1576</v>
      </c>
      <c r="F1130" s="319">
        <v>43097</v>
      </c>
      <c r="G1130" s="311">
        <v>57280.8</v>
      </c>
      <c r="H1130" s="320" t="s">
        <v>1431</v>
      </c>
      <c r="I1130" s="321" t="s">
        <v>1432</v>
      </c>
    </row>
    <row r="1131" spans="1:9" ht="12.75">
      <c r="A1131" s="214" t="s">
        <v>1805</v>
      </c>
      <c r="B1131" s="317">
        <v>9762</v>
      </c>
      <c r="C1131" s="318">
        <v>1</v>
      </c>
      <c r="D1131" s="318" t="s">
        <v>1588</v>
      </c>
      <c r="E1131" s="318" t="s">
        <v>1589</v>
      </c>
      <c r="F1131" s="319">
        <v>43097</v>
      </c>
      <c r="G1131" s="311">
        <v>7412.4</v>
      </c>
      <c r="H1131" s="320" t="s">
        <v>1431</v>
      </c>
      <c r="I1131" s="321" t="s">
        <v>1432</v>
      </c>
    </row>
    <row r="1132" spans="1:9" ht="12.75">
      <c r="A1132" s="214" t="s">
        <v>1805</v>
      </c>
      <c r="B1132" s="317">
        <v>9784</v>
      </c>
      <c r="C1132" s="318">
        <v>1</v>
      </c>
      <c r="D1132" s="318" t="s">
        <v>1590</v>
      </c>
      <c r="E1132" s="318" t="s">
        <v>1147</v>
      </c>
      <c r="F1132" s="319">
        <v>43097</v>
      </c>
      <c r="G1132" s="311">
        <v>19708.4</v>
      </c>
      <c r="H1132" s="320" t="s">
        <v>1431</v>
      </c>
      <c r="I1132" s="321" t="s">
        <v>1432</v>
      </c>
    </row>
    <row r="1133" spans="1:10" ht="12.75">
      <c r="A1133" s="214"/>
      <c r="B1133" s="382" t="s">
        <v>691</v>
      </c>
      <c r="C1133" s="383"/>
      <c r="D1133" s="383"/>
      <c r="E1133" s="383"/>
      <c r="F1133" s="383"/>
      <c r="G1133" s="254">
        <f>SUM(G1112:G1132)</f>
        <v>318135.56000000006</v>
      </c>
      <c r="J1133" s="316">
        <f>G1133</f>
        <v>318135.56000000006</v>
      </c>
    </row>
    <row r="1134" spans="1:9" ht="12.75">
      <c r="A1134" s="214"/>
      <c r="B1134" s="62" t="s">
        <v>1627</v>
      </c>
      <c r="C1134" s="62"/>
      <c r="D1134" s="62" t="s">
        <v>1642</v>
      </c>
      <c r="E1134" s="62" t="s">
        <v>1644</v>
      </c>
      <c r="F1134" s="62"/>
      <c r="G1134" s="238" t="s">
        <v>1640</v>
      </c>
      <c r="H1134" s="62"/>
      <c r="I1134" s="62"/>
    </row>
    <row r="1135" spans="1:9" ht="12.75">
      <c r="A1135" s="214"/>
      <c r="B1135" s="237"/>
      <c r="C1135" s="237"/>
      <c r="D1135" s="237"/>
      <c r="E1135" s="237"/>
      <c r="F1135" s="237"/>
      <c r="G1135" s="238"/>
      <c r="H1135" s="237"/>
      <c r="I1135" s="237"/>
    </row>
    <row r="1136" spans="1:9" ht="12.75">
      <c r="A1136" s="214"/>
      <c r="B1136" s="62"/>
      <c r="C1136" s="62"/>
      <c r="D1136" s="62"/>
      <c r="E1136" s="62"/>
      <c r="F1136" s="62"/>
      <c r="G1136" s="139"/>
      <c r="H1136" s="62"/>
      <c r="I1136" s="62"/>
    </row>
    <row r="1137" spans="1:9" ht="12.75">
      <c r="A1137" s="214"/>
      <c r="B1137" s="237"/>
      <c r="C1137" s="237"/>
      <c r="D1137" s="237"/>
      <c r="E1137" s="237"/>
      <c r="F1137" s="237"/>
      <c r="G1137" s="238"/>
      <c r="H1137" s="237"/>
      <c r="I1137" s="237"/>
    </row>
    <row r="1138" spans="1:9" ht="12.75">
      <c r="A1138" s="214"/>
      <c r="B1138" s="101" t="s">
        <v>1664</v>
      </c>
      <c r="C1138" s="62"/>
      <c r="D1138" s="62" t="s">
        <v>1638</v>
      </c>
      <c r="E1138" s="62" t="s">
        <v>1773</v>
      </c>
      <c r="F1138" s="62"/>
      <c r="G1138" s="238" t="s">
        <v>1505</v>
      </c>
      <c r="H1138" s="62"/>
      <c r="I1138" s="62"/>
    </row>
    <row r="1139" ht="12.75">
      <c r="A1139" s="214"/>
    </row>
    <row r="1140" spans="1:9" ht="15.75">
      <c r="A1140" s="214"/>
      <c r="B1140" s="207" t="s">
        <v>45</v>
      </c>
      <c r="C1140" s="207"/>
      <c r="G1140" s="244"/>
      <c r="H1140" s="210"/>
      <c r="I1140" s="210"/>
    </row>
    <row r="1141" spans="1:8" ht="15.75">
      <c r="A1141" s="214"/>
      <c r="B1141" s="207" t="s">
        <v>10</v>
      </c>
      <c r="C1141" s="207"/>
      <c r="H1141" s="210" t="s">
        <v>1884</v>
      </c>
    </row>
    <row r="1142" spans="1:3" ht="15.75">
      <c r="A1142" s="214"/>
      <c r="B1142" s="207" t="s">
        <v>1883</v>
      </c>
      <c r="C1142" s="207"/>
    </row>
    <row r="1143" spans="1:9" ht="15.75">
      <c r="A1143" s="214"/>
      <c r="B1143" s="207" t="s">
        <v>1727</v>
      </c>
      <c r="C1143" s="207"/>
      <c r="D1143" s="212"/>
      <c r="E1143" s="212"/>
      <c r="F1143" s="212"/>
      <c r="G1143" s="213"/>
      <c r="H1143" s="212"/>
      <c r="I1143" s="212"/>
    </row>
    <row r="1144" ht="12.75">
      <c r="A1144" s="214"/>
    </row>
    <row r="1145" spans="1:9" ht="25.5">
      <c r="A1145" s="193" t="s">
        <v>1782</v>
      </c>
      <c r="B1145" s="189" t="s">
        <v>19</v>
      </c>
      <c r="C1145" s="9" t="s">
        <v>9</v>
      </c>
      <c r="D1145" s="9" t="s">
        <v>12</v>
      </c>
      <c r="E1145" s="9" t="s">
        <v>22</v>
      </c>
      <c r="F1145" s="9" t="s">
        <v>13</v>
      </c>
      <c r="G1145" s="136" t="s">
        <v>3</v>
      </c>
      <c r="H1145" s="9" t="s">
        <v>4</v>
      </c>
      <c r="I1145" s="9" t="s">
        <v>11</v>
      </c>
    </row>
    <row r="1146" spans="1:9" ht="12.75">
      <c r="A1146" s="322" t="s">
        <v>1803</v>
      </c>
      <c r="B1146" s="323">
        <v>10265</v>
      </c>
      <c r="C1146" s="324">
        <v>1</v>
      </c>
      <c r="D1146" s="111" t="s">
        <v>222</v>
      </c>
      <c r="E1146" s="325" t="s">
        <v>26</v>
      </c>
      <c r="F1146" s="326">
        <v>43236</v>
      </c>
      <c r="G1146" s="327">
        <v>1345.6</v>
      </c>
      <c r="H1146" s="328" t="s">
        <v>1431</v>
      </c>
      <c r="I1146" s="328" t="s">
        <v>1432</v>
      </c>
    </row>
    <row r="1147" spans="1:9" ht="22.5">
      <c r="A1147" s="322" t="s">
        <v>1803</v>
      </c>
      <c r="B1147" s="323">
        <v>10266</v>
      </c>
      <c r="C1147" s="324">
        <v>1</v>
      </c>
      <c r="D1147" s="325" t="s">
        <v>222</v>
      </c>
      <c r="E1147" s="325" t="s">
        <v>1684</v>
      </c>
      <c r="F1147" s="326">
        <v>43236</v>
      </c>
      <c r="G1147" s="327">
        <v>1345.6</v>
      </c>
      <c r="H1147" s="328" t="s">
        <v>1431</v>
      </c>
      <c r="I1147" s="328" t="s">
        <v>1432</v>
      </c>
    </row>
    <row r="1148" spans="1:9" ht="22.5">
      <c r="A1148" s="322" t="s">
        <v>1803</v>
      </c>
      <c r="B1148" s="323">
        <v>10264</v>
      </c>
      <c r="C1148" s="324">
        <v>1</v>
      </c>
      <c r="D1148" s="325" t="s">
        <v>222</v>
      </c>
      <c r="E1148" s="325" t="s">
        <v>78</v>
      </c>
      <c r="F1148" s="326">
        <v>43236</v>
      </c>
      <c r="G1148" s="327">
        <v>1334</v>
      </c>
      <c r="H1148" s="328" t="s">
        <v>1431</v>
      </c>
      <c r="I1148" s="328" t="s">
        <v>1432</v>
      </c>
    </row>
    <row r="1149" spans="1:9" ht="22.5">
      <c r="A1149" s="322" t="s">
        <v>1803</v>
      </c>
      <c r="B1149" s="323">
        <v>10258</v>
      </c>
      <c r="C1149" s="324">
        <v>1</v>
      </c>
      <c r="D1149" s="111" t="s">
        <v>1685</v>
      </c>
      <c r="E1149" s="111" t="s">
        <v>1451</v>
      </c>
      <c r="F1149" s="114">
        <v>43301</v>
      </c>
      <c r="G1149" s="115">
        <v>1262.99</v>
      </c>
      <c r="H1149" s="115" t="s">
        <v>1431</v>
      </c>
      <c r="I1149" s="328" t="s">
        <v>1432</v>
      </c>
    </row>
    <row r="1150" spans="1:9" ht="12.75">
      <c r="A1150" s="322" t="s">
        <v>1803</v>
      </c>
      <c r="B1150" s="323">
        <v>10259</v>
      </c>
      <c r="C1150" s="324">
        <v>1</v>
      </c>
      <c r="D1150" s="111" t="s">
        <v>1686</v>
      </c>
      <c r="E1150" s="111" t="s">
        <v>1451</v>
      </c>
      <c r="F1150" s="114">
        <v>43301</v>
      </c>
      <c r="G1150" s="115">
        <v>1883.01</v>
      </c>
      <c r="H1150" s="115" t="s">
        <v>1431</v>
      </c>
      <c r="I1150" s="328" t="s">
        <v>1432</v>
      </c>
    </row>
    <row r="1151" spans="1:9" ht="12.75">
      <c r="A1151" s="322" t="s">
        <v>1803</v>
      </c>
      <c r="B1151" s="323">
        <v>10270</v>
      </c>
      <c r="C1151" s="324">
        <v>1</v>
      </c>
      <c r="D1151" s="111" t="s">
        <v>1687</v>
      </c>
      <c r="E1151" s="111" t="s">
        <v>1451</v>
      </c>
      <c r="F1151" s="114">
        <v>43304</v>
      </c>
      <c r="G1151" s="327">
        <v>2391.2</v>
      </c>
      <c r="H1151" s="328" t="s">
        <v>1431</v>
      </c>
      <c r="I1151" s="328" t="s">
        <v>1432</v>
      </c>
    </row>
    <row r="1152" spans="1:9" ht="22.5">
      <c r="A1152" s="322" t="s">
        <v>1803</v>
      </c>
      <c r="B1152" s="323">
        <v>10338</v>
      </c>
      <c r="C1152" s="324">
        <v>1</v>
      </c>
      <c r="D1152" s="70" t="s">
        <v>1689</v>
      </c>
      <c r="E1152" s="111" t="s">
        <v>26</v>
      </c>
      <c r="F1152" s="114">
        <v>43465</v>
      </c>
      <c r="G1152" s="115">
        <v>5386.75</v>
      </c>
      <c r="H1152" s="328" t="s">
        <v>1431</v>
      </c>
      <c r="I1152" s="328" t="s">
        <v>1432</v>
      </c>
    </row>
    <row r="1153" spans="1:9" ht="22.5">
      <c r="A1153" s="322" t="s">
        <v>1803</v>
      </c>
      <c r="B1153" s="323">
        <v>10339</v>
      </c>
      <c r="C1153" s="324">
        <v>1</v>
      </c>
      <c r="D1153" s="70" t="s">
        <v>1690</v>
      </c>
      <c r="E1153" s="111" t="s">
        <v>26</v>
      </c>
      <c r="F1153" s="114">
        <v>43465</v>
      </c>
      <c r="G1153" s="115">
        <v>4145.49</v>
      </c>
      <c r="H1153" s="328" t="s">
        <v>1431</v>
      </c>
      <c r="I1153" s="328" t="s">
        <v>1432</v>
      </c>
    </row>
    <row r="1154" spans="1:9" ht="22.5">
      <c r="A1154" s="322" t="s">
        <v>1803</v>
      </c>
      <c r="B1154" s="323">
        <v>10340</v>
      </c>
      <c r="C1154" s="324">
        <v>1</v>
      </c>
      <c r="D1154" s="70" t="s">
        <v>1691</v>
      </c>
      <c r="E1154" s="111" t="s">
        <v>1688</v>
      </c>
      <c r="F1154" s="114">
        <v>43436</v>
      </c>
      <c r="G1154" s="115">
        <v>7290.6</v>
      </c>
      <c r="H1154" s="328" t="s">
        <v>1431</v>
      </c>
      <c r="I1154" s="328" t="s">
        <v>1432</v>
      </c>
    </row>
    <row r="1155" spans="1:9" ht="12.75">
      <c r="A1155" s="322" t="s">
        <v>1804</v>
      </c>
      <c r="B1155" s="323">
        <v>10272</v>
      </c>
      <c r="C1155" s="324">
        <v>1</v>
      </c>
      <c r="D1155" s="111" t="s">
        <v>1718</v>
      </c>
      <c r="E1155" s="325" t="s">
        <v>1692</v>
      </c>
      <c r="F1155" s="326">
        <v>43131</v>
      </c>
      <c r="G1155" s="327">
        <v>9860</v>
      </c>
      <c r="H1155" s="328" t="s">
        <v>1431</v>
      </c>
      <c r="I1155" s="328" t="s">
        <v>1432</v>
      </c>
    </row>
    <row r="1156" spans="1:9" ht="12.75">
      <c r="A1156" s="322" t="s">
        <v>1804</v>
      </c>
      <c r="B1156" s="323">
        <v>10188</v>
      </c>
      <c r="C1156" s="324">
        <v>1</v>
      </c>
      <c r="D1156" s="325" t="s">
        <v>1721</v>
      </c>
      <c r="E1156" s="325" t="s">
        <v>689</v>
      </c>
      <c r="F1156" s="326">
        <v>43144</v>
      </c>
      <c r="G1156" s="327">
        <v>1990</v>
      </c>
      <c r="H1156" s="328" t="s">
        <v>1431</v>
      </c>
      <c r="I1156" s="328" t="s">
        <v>1432</v>
      </c>
    </row>
    <row r="1157" spans="1:9" ht="22.5">
      <c r="A1157" s="322" t="s">
        <v>1804</v>
      </c>
      <c r="B1157" s="323">
        <v>10292</v>
      </c>
      <c r="C1157" s="324">
        <v>1</v>
      </c>
      <c r="D1157" s="70" t="s">
        <v>1719</v>
      </c>
      <c r="E1157" s="325" t="s">
        <v>1703</v>
      </c>
      <c r="F1157" s="326">
        <v>43151</v>
      </c>
      <c r="G1157" s="327">
        <v>28652</v>
      </c>
      <c r="H1157" s="328" t="s">
        <v>1431</v>
      </c>
      <c r="I1157" s="328" t="s">
        <v>1432</v>
      </c>
    </row>
    <row r="1158" spans="1:9" ht="22.5">
      <c r="A1158" s="322" t="s">
        <v>1804</v>
      </c>
      <c r="B1158" s="323">
        <v>10297</v>
      </c>
      <c r="C1158" s="324">
        <v>1</v>
      </c>
      <c r="D1158" s="70" t="s">
        <v>1720</v>
      </c>
      <c r="E1158" s="111" t="s">
        <v>1703</v>
      </c>
      <c r="F1158" s="114">
        <v>43151</v>
      </c>
      <c r="G1158" s="115">
        <v>16722</v>
      </c>
      <c r="H1158" s="115" t="s">
        <v>1431</v>
      </c>
      <c r="I1158" s="328" t="s">
        <v>1432</v>
      </c>
    </row>
    <row r="1159" spans="1:10" ht="12.75">
      <c r="A1159" s="214"/>
      <c r="G1159" s="313">
        <f>SUM(G1146:G1158)</f>
        <v>83609.23999999999</v>
      </c>
      <c r="J1159" s="316">
        <f>G1159</f>
        <v>83609.23999999999</v>
      </c>
    </row>
    <row r="1160" spans="1:11" ht="12.75">
      <c r="A1160" s="214"/>
      <c r="B1160" s="62" t="s">
        <v>1426</v>
      </c>
      <c r="C1160" s="62"/>
      <c r="D1160" s="62" t="s">
        <v>1642</v>
      </c>
      <c r="E1160" s="62" t="s">
        <v>1644</v>
      </c>
      <c r="F1160" s="62"/>
      <c r="G1160" s="238" t="s">
        <v>1640</v>
      </c>
      <c r="H1160" s="62"/>
      <c r="I1160" s="62"/>
      <c r="K1160" s="329">
        <f>SUM(J9:J1159)</f>
        <v>5020645.799999999</v>
      </c>
    </row>
    <row r="1161" spans="1:9" ht="12.75">
      <c r="A1161" s="214"/>
      <c r="B1161" s="237"/>
      <c r="C1161" s="237"/>
      <c r="D1161" s="237"/>
      <c r="E1161" s="237"/>
      <c r="F1161" s="237"/>
      <c r="G1161" s="238"/>
      <c r="H1161" s="237"/>
      <c r="I1161" s="237"/>
    </row>
    <row r="1162" spans="1:9" ht="12.75">
      <c r="A1162" s="214"/>
      <c r="B1162" s="62"/>
      <c r="C1162" s="62"/>
      <c r="D1162" s="62"/>
      <c r="E1162" s="62"/>
      <c r="F1162" s="62"/>
      <c r="G1162" s="139"/>
      <c r="H1162" s="62"/>
      <c r="I1162" s="62"/>
    </row>
    <row r="1163" spans="1:9" ht="12.75">
      <c r="A1163" s="214"/>
      <c r="B1163" s="237"/>
      <c r="C1163" s="237"/>
      <c r="D1163" s="237"/>
      <c r="E1163" s="237"/>
      <c r="F1163" s="237"/>
      <c r="G1163" s="238"/>
      <c r="H1163" s="237"/>
      <c r="I1163" s="237"/>
    </row>
    <row r="1164" spans="1:10" ht="12.75">
      <c r="A1164" s="214"/>
      <c r="B1164" s="101" t="s">
        <v>1664</v>
      </c>
      <c r="C1164" s="62"/>
      <c r="D1164" s="62" t="s">
        <v>1638</v>
      </c>
      <c r="E1164" s="62" t="s">
        <v>1773</v>
      </c>
      <c r="F1164" s="62"/>
      <c r="G1164" s="238" t="s">
        <v>1505</v>
      </c>
      <c r="H1164" s="62"/>
      <c r="I1164" s="62"/>
      <c r="J1164" s="330"/>
    </row>
    <row r="1165" spans="1:11" ht="12.75">
      <c r="A1165" s="214"/>
      <c r="K1165" s="331"/>
    </row>
    <row r="1166" ht="12.75">
      <c r="A1166" s="214"/>
    </row>
    <row r="1167" spans="1:9" ht="15.75">
      <c r="A1167" s="214"/>
      <c r="B1167" s="207" t="s">
        <v>45</v>
      </c>
      <c r="C1167" s="207"/>
      <c r="G1167" s="244"/>
      <c r="H1167" s="210"/>
      <c r="I1167" s="210"/>
    </row>
    <row r="1168" spans="1:8" ht="15.75">
      <c r="A1168" s="214"/>
      <c r="B1168" s="207" t="s">
        <v>10</v>
      </c>
      <c r="C1168" s="207"/>
      <c r="H1168" s="210" t="s">
        <v>1884</v>
      </c>
    </row>
    <row r="1169" spans="1:3" ht="15.75">
      <c r="A1169" s="214"/>
      <c r="B1169" s="207" t="s">
        <v>1883</v>
      </c>
      <c r="C1169" s="207"/>
    </row>
    <row r="1170" spans="1:9" ht="15.75">
      <c r="A1170" s="214"/>
      <c r="B1170" s="207" t="s">
        <v>1727</v>
      </c>
      <c r="C1170" s="207"/>
      <c r="D1170" s="212"/>
      <c r="E1170" s="212"/>
      <c r="F1170" s="212"/>
      <c r="G1170" s="213"/>
      <c r="H1170" s="212"/>
      <c r="I1170" s="212"/>
    </row>
    <row r="1171" ht="12.75">
      <c r="A1171" s="214"/>
    </row>
    <row r="1172" spans="1:9" ht="25.5">
      <c r="A1172" s="193" t="s">
        <v>1782</v>
      </c>
      <c r="B1172" s="189" t="s">
        <v>19</v>
      </c>
      <c r="C1172" s="9" t="s">
        <v>9</v>
      </c>
      <c r="D1172" s="9" t="s">
        <v>12</v>
      </c>
      <c r="E1172" s="9" t="s">
        <v>22</v>
      </c>
      <c r="F1172" s="9" t="s">
        <v>13</v>
      </c>
      <c r="G1172" s="136" t="s">
        <v>3</v>
      </c>
      <c r="H1172" s="9" t="s">
        <v>4</v>
      </c>
      <c r="I1172" s="9" t="s">
        <v>11</v>
      </c>
    </row>
    <row r="1173" spans="1:9" ht="12.75">
      <c r="A1173" s="214" t="s">
        <v>1804</v>
      </c>
      <c r="B1173" s="323"/>
      <c r="C1173" s="324">
        <v>1</v>
      </c>
      <c r="D1173" s="70" t="s">
        <v>1802</v>
      </c>
      <c r="E1173" s="111" t="s">
        <v>1703</v>
      </c>
      <c r="F1173" s="114">
        <v>43154</v>
      </c>
      <c r="G1173" s="115">
        <v>9280</v>
      </c>
      <c r="H1173" s="115" t="s">
        <v>1431</v>
      </c>
      <c r="I1173" s="328" t="s">
        <v>1432</v>
      </c>
    </row>
    <row r="1174" spans="1:9" ht="12.75">
      <c r="A1174" s="214" t="s">
        <v>1804</v>
      </c>
      <c r="B1174" s="323">
        <v>10190</v>
      </c>
      <c r="C1174" s="324">
        <v>1</v>
      </c>
      <c r="D1174" s="70" t="s">
        <v>1722</v>
      </c>
      <c r="E1174" s="111" t="s">
        <v>1703</v>
      </c>
      <c r="F1174" s="114">
        <v>43153</v>
      </c>
      <c r="G1174" s="115">
        <v>7910.01</v>
      </c>
      <c r="H1174" s="115" t="s">
        <v>1431</v>
      </c>
      <c r="I1174" s="328" t="s">
        <v>1432</v>
      </c>
    </row>
    <row r="1175" spans="1:9" ht="22.5">
      <c r="A1175" s="214" t="s">
        <v>1804</v>
      </c>
      <c r="B1175" s="323">
        <v>10295</v>
      </c>
      <c r="C1175" s="324">
        <v>1</v>
      </c>
      <c r="D1175" s="111" t="s">
        <v>1720</v>
      </c>
      <c r="E1175" s="111" t="s">
        <v>1703</v>
      </c>
      <c r="F1175" s="114">
        <v>43157</v>
      </c>
      <c r="G1175" s="327">
        <v>4892.03</v>
      </c>
      <c r="H1175" s="328" t="s">
        <v>1431</v>
      </c>
      <c r="I1175" s="328" t="s">
        <v>1432</v>
      </c>
    </row>
    <row r="1176" spans="1:9" ht="22.5">
      <c r="A1176" s="214" t="s">
        <v>1804</v>
      </c>
      <c r="B1176" s="323">
        <v>10296</v>
      </c>
      <c r="C1176" s="324">
        <v>1</v>
      </c>
      <c r="D1176" s="70" t="s">
        <v>1720</v>
      </c>
      <c r="E1176" s="111" t="s">
        <v>1703</v>
      </c>
      <c r="F1176" s="114">
        <v>43154</v>
      </c>
      <c r="G1176" s="115">
        <v>23775.82</v>
      </c>
      <c r="H1176" s="328" t="s">
        <v>1431</v>
      </c>
      <c r="I1176" s="328" t="s">
        <v>1432</v>
      </c>
    </row>
    <row r="1177" spans="1:9" ht="12.75">
      <c r="A1177" s="214" t="s">
        <v>1804</v>
      </c>
      <c r="B1177" s="323">
        <v>10298</v>
      </c>
      <c r="C1177" s="324">
        <v>1</v>
      </c>
      <c r="D1177" s="70" t="s">
        <v>1721</v>
      </c>
      <c r="E1177" s="111" t="s">
        <v>689</v>
      </c>
      <c r="F1177" s="114">
        <v>43180</v>
      </c>
      <c r="G1177" s="115">
        <v>2498.5</v>
      </c>
      <c r="H1177" s="328" t="s">
        <v>1431</v>
      </c>
      <c r="I1177" s="328" t="s">
        <v>1432</v>
      </c>
    </row>
    <row r="1178" spans="1:9" ht="12.75">
      <c r="A1178" s="214" t="s">
        <v>1804</v>
      </c>
      <c r="B1178" s="323">
        <v>10325</v>
      </c>
      <c r="C1178" s="324"/>
      <c r="D1178" s="70" t="s">
        <v>1721</v>
      </c>
      <c r="E1178" s="111" t="s">
        <v>689</v>
      </c>
      <c r="F1178" s="114">
        <v>43180</v>
      </c>
      <c r="G1178" s="115">
        <v>2498.5</v>
      </c>
      <c r="H1178" s="328" t="s">
        <v>1431</v>
      </c>
      <c r="I1178" s="328" t="s">
        <v>1432</v>
      </c>
    </row>
    <row r="1179" spans="1:9" ht="12.75">
      <c r="A1179" s="214" t="s">
        <v>1804</v>
      </c>
      <c r="B1179" s="323">
        <v>10274</v>
      </c>
      <c r="C1179" s="324">
        <v>1</v>
      </c>
      <c r="D1179" s="70" t="s">
        <v>1723</v>
      </c>
      <c r="E1179" s="111" t="s">
        <v>1161</v>
      </c>
      <c r="F1179" s="114">
        <v>43355</v>
      </c>
      <c r="G1179" s="115">
        <v>2199</v>
      </c>
      <c r="H1179" s="328" t="s">
        <v>1431</v>
      </c>
      <c r="I1179" s="328" t="s">
        <v>1432</v>
      </c>
    </row>
    <row r="1180" spans="1:9" ht="12.75">
      <c r="A1180" s="214" t="s">
        <v>1804</v>
      </c>
      <c r="B1180" s="323">
        <v>10276</v>
      </c>
      <c r="C1180" s="324"/>
      <c r="D1180" s="325" t="s">
        <v>166</v>
      </c>
      <c r="E1180" s="325" t="s">
        <v>1692</v>
      </c>
      <c r="F1180" s="326">
        <v>43371</v>
      </c>
      <c r="G1180" s="327">
        <v>4050</v>
      </c>
      <c r="H1180" s="332" t="s">
        <v>1431</v>
      </c>
      <c r="I1180" s="328" t="s">
        <v>1432</v>
      </c>
    </row>
    <row r="1181" spans="1:9" ht="12.75">
      <c r="A1181" s="214" t="s">
        <v>1805</v>
      </c>
      <c r="B1181" s="323">
        <v>10184</v>
      </c>
      <c r="C1181" s="324">
        <v>1</v>
      </c>
      <c r="D1181" s="70" t="s">
        <v>1693</v>
      </c>
      <c r="E1181" s="70" t="s">
        <v>1692</v>
      </c>
      <c r="F1181" s="114">
        <v>43132</v>
      </c>
      <c r="G1181" s="115">
        <v>17990</v>
      </c>
      <c r="H1181" s="115" t="s">
        <v>1431</v>
      </c>
      <c r="I1181" s="328" t="s">
        <v>1432</v>
      </c>
    </row>
    <row r="1182" spans="1:9" ht="12.75">
      <c r="A1182" s="214" t="s">
        <v>1805</v>
      </c>
      <c r="B1182" s="323">
        <v>10172</v>
      </c>
      <c r="C1182" s="324">
        <v>1</v>
      </c>
      <c r="D1182" s="70" t="s">
        <v>1693</v>
      </c>
      <c r="E1182" s="70" t="s">
        <v>223</v>
      </c>
      <c r="F1182" s="112">
        <v>43143</v>
      </c>
      <c r="G1182" s="113">
        <v>7300</v>
      </c>
      <c r="H1182" s="115" t="s">
        <v>1431</v>
      </c>
      <c r="I1182" s="328" t="s">
        <v>1432</v>
      </c>
    </row>
    <row r="1183" spans="1:9" ht="12.75">
      <c r="A1183" s="214" t="s">
        <v>1805</v>
      </c>
      <c r="B1183" s="323">
        <v>10173</v>
      </c>
      <c r="C1183" s="324">
        <v>1</v>
      </c>
      <c r="D1183" s="70" t="s">
        <v>1693</v>
      </c>
      <c r="E1183" s="116" t="s">
        <v>1694</v>
      </c>
      <c r="F1183" s="112">
        <v>43143</v>
      </c>
      <c r="G1183" s="113">
        <v>7300</v>
      </c>
      <c r="H1183" s="115" t="s">
        <v>1431</v>
      </c>
      <c r="I1183" s="328" t="s">
        <v>1432</v>
      </c>
    </row>
    <row r="1184" spans="1:9" ht="22.5">
      <c r="A1184" s="214" t="s">
        <v>1805</v>
      </c>
      <c r="B1184" s="323">
        <v>10175</v>
      </c>
      <c r="C1184" s="324">
        <v>1</v>
      </c>
      <c r="D1184" s="111" t="s">
        <v>1693</v>
      </c>
      <c r="E1184" s="116" t="s">
        <v>1696</v>
      </c>
      <c r="F1184" s="112">
        <v>43143</v>
      </c>
      <c r="G1184" s="115">
        <v>7300</v>
      </c>
      <c r="H1184" s="115" t="s">
        <v>1431</v>
      </c>
      <c r="I1184" s="328" t="s">
        <v>1432</v>
      </c>
    </row>
    <row r="1185" spans="1:9" ht="22.5">
      <c r="A1185" s="214" t="s">
        <v>1805</v>
      </c>
      <c r="B1185" s="323">
        <v>10174</v>
      </c>
      <c r="C1185" s="324">
        <v>1</v>
      </c>
      <c r="D1185" s="111" t="s">
        <v>1693</v>
      </c>
      <c r="E1185" s="70" t="s">
        <v>1471</v>
      </c>
      <c r="F1185" s="112">
        <v>43143</v>
      </c>
      <c r="G1185" s="115">
        <v>7300</v>
      </c>
      <c r="H1185" s="115" t="s">
        <v>1431</v>
      </c>
      <c r="I1185" s="328" t="s">
        <v>1432</v>
      </c>
    </row>
    <row r="1186" spans="1:10" ht="12.75">
      <c r="A1186" s="214"/>
      <c r="G1186" s="313">
        <f>SUM(G1173:G1185)</f>
        <v>104293.86</v>
      </c>
      <c r="J1186" s="316">
        <f>G1186</f>
        <v>104293.86</v>
      </c>
    </row>
    <row r="1187" spans="1:9" ht="12.75">
      <c r="A1187" s="214"/>
      <c r="B1187" s="62" t="s">
        <v>1426</v>
      </c>
      <c r="C1187" s="62"/>
      <c r="D1187" s="62" t="s">
        <v>1642</v>
      </c>
      <c r="E1187" s="62" t="s">
        <v>1644</v>
      </c>
      <c r="F1187" s="62"/>
      <c r="G1187" s="238" t="s">
        <v>1640</v>
      </c>
      <c r="H1187" s="62"/>
      <c r="I1187" s="62"/>
    </row>
    <row r="1188" spans="1:9" ht="12.75">
      <c r="A1188" s="214"/>
      <c r="B1188" s="237"/>
      <c r="C1188" s="237"/>
      <c r="D1188" s="237"/>
      <c r="E1188" s="237"/>
      <c r="F1188" s="237"/>
      <c r="G1188" s="238"/>
      <c r="H1188" s="237"/>
      <c r="I1188" s="237"/>
    </row>
    <row r="1189" spans="1:9" ht="12.75">
      <c r="A1189" s="214"/>
      <c r="B1189" s="62"/>
      <c r="C1189" s="62"/>
      <c r="D1189" s="62"/>
      <c r="E1189" s="62"/>
      <c r="F1189" s="62"/>
      <c r="G1189" s="139"/>
      <c r="H1189" s="62"/>
      <c r="I1189" s="62"/>
    </row>
    <row r="1190" spans="1:9" ht="12.75">
      <c r="A1190" s="214"/>
      <c r="B1190" s="237"/>
      <c r="C1190" s="237"/>
      <c r="D1190" s="237"/>
      <c r="E1190" s="237"/>
      <c r="F1190" s="237"/>
      <c r="G1190" s="238"/>
      <c r="H1190" s="237"/>
      <c r="I1190" s="237"/>
    </row>
    <row r="1191" spans="1:10" ht="12.75">
      <c r="A1191" s="214"/>
      <c r="B1191" s="101" t="s">
        <v>1664</v>
      </c>
      <c r="C1191" s="62"/>
      <c r="D1191" s="62" t="s">
        <v>1638</v>
      </c>
      <c r="E1191" s="62" t="s">
        <v>1773</v>
      </c>
      <c r="F1191" s="62"/>
      <c r="G1191" s="238" t="s">
        <v>1505</v>
      </c>
      <c r="H1191" s="62"/>
      <c r="I1191" s="62"/>
      <c r="J1191" s="330"/>
    </row>
    <row r="1192" spans="1:11" ht="12.75">
      <c r="A1192" s="214"/>
      <c r="K1192" s="331"/>
    </row>
    <row r="1193" spans="1:9" ht="15.75">
      <c r="A1193" s="214"/>
      <c r="B1193" s="207" t="s">
        <v>45</v>
      </c>
      <c r="C1193" s="207"/>
      <c r="G1193" s="244"/>
      <c r="H1193" s="210"/>
      <c r="I1193" s="210"/>
    </row>
    <row r="1194" spans="1:8" ht="15.75">
      <c r="A1194" s="214"/>
      <c r="B1194" s="207" t="s">
        <v>10</v>
      </c>
      <c r="C1194" s="207"/>
      <c r="H1194" s="210" t="s">
        <v>1884</v>
      </c>
    </row>
    <row r="1195" spans="1:3" ht="15.75">
      <c r="A1195" s="214"/>
      <c r="B1195" s="207" t="s">
        <v>1883</v>
      </c>
      <c r="C1195" s="207"/>
    </row>
    <row r="1196" spans="1:9" ht="15.75">
      <c r="A1196" s="214"/>
      <c r="B1196" s="207" t="s">
        <v>1727</v>
      </c>
      <c r="C1196" s="207"/>
      <c r="D1196" s="212"/>
      <c r="E1196" s="212"/>
      <c r="F1196" s="212"/>
      <c r="G1196" s="213"/>
      <c r="H1196" s="212"/>
      <c r="I1196" s="212"/>
    </row>
    <row r="1197" ht="12.75">
      <c r="A1197" s="214"/>
    </row>
    <row r="1198" spans="1:9" ht="25.5">
      <c r="A1198" s="193" t="s">
        <v>1782</v>
      </c>
      <c r="B1198" s="189" t="s">
        <v>19</v>
      </c>
      <c r="C1198" s="9" t="s">
        <v>9</v>
      </c>
      <c r="D1198" s="9" t="s">
        <v>12</v>
      </c>
      <c r="E1198" s="9" t="s">
        <v>22</v>
      </c>
      <c r="F1198" s="9" t="s">
        <v>13</v>
      </c>
      <c r="G1198" s="136" t="s">
        <v>3</v>
      </c>
      <c r="H1198" s="9" t="s">
        <v>4</v>
      </c>
      <c r="I1198" s="9" t="s">
        <v>11</v>
      </c>
    </row>
    <row r="1199" spans="1:9" ht="22.5">
      <c r="A1199" s="214" t="s">
        <v>1805</v>
      </c>
      <c r="B1199" s="323">
        <v>10176</v>
      </c>
      <c r="C1199" s="324">
        <v>1</v>
      </c>
      <c r="D1199" s="70" t="s">
        <v>1695</v>
      </c>
      <c r="E1199" s="111" t="s">
        <v>1471</v>
      </c>
      <c r="F1199" s="112">
        <v>43143</v>
      </c>
      <c r="G1199" s="115">
        <v>4950</v>
      </c>
      <c r="H1199" s="328" t="s">
        <v>1431</v>
      </c>
      <c r="I1199" s="328" t="s">
        <v>1432</v>
      </c>
    </row>
    <row r="1200" spans="1:9" ht="12.75">
      <c r="A1200" s="214" t="s">
        <v>1805</v>
      </c>
      <c r="B1200" s="323">
        <v>10177</v>
      </c>
      <c r="C1200" s="324">
        <v>1</v>
      </c>
      <c r="D1200" s="70" t="s">
        <v>1697</v>
      </c>
      <c r="E1200" s="111" t="s">
        <v>1692</v>
      </c>
      <c r="F1200" s="112">
        <v>43143</v>
      </c>
      <c r="G1200" s="115">
        <v>1399</v>
      </c>
      <c r="H1200" s="328" t="s">
        <v>1431</v>
      </c>
      <c r="I1200" s="328" t="s">
        <v>1432</v>
      </c>
    </row>
    <row r="1201" spans="1:9" ht="12.75">
      <c r="A1201" s="214" t="s">
        <v>1805</v>
      </c>
      <c r="B1201" s="323">
        <v>10178</v>
      </c>
      <c r="C1201" s="324">
        <v>1</v>
      </c>
      <c r="D1201" s="70" t="s">
        <v>1697</v>
      </c>
      <c r="E1201" s="111" t="s">
        <v>1692</v>
      </c>
      <c r="F1201" s="114">
        <v>43143</v>
      </c>
      <c r="G1201" s="115">
        <v>4995</v>
      </c>
      <c r="H1201" s="328" t="s">
        <v>1431</v>
      </c>
      <c r="I1201" s="328" t="s">
        <v>1432</v>
      </c>
    </row>
    <row r="1202" spans="1:9" ht="12.75">
      <c r="A1202" s="214" t="s">
        <v>1805</v>
      </c>
      <c r="B1202" s="323">
        <v>10179</v>
      </c>
      <c r="C1202" s="324">
        <v>1</v>
      </c>
      <c r="D1202" s="70" t="s">
        <v>1697</v>
      </c>
      <c r="E1202" s="111" t="s">
        <v>1698</v>
      </c>
      <c r="F1202" s="114">
        <v>43143</v>
      </c>
      <c r="G1202" s="115">
        <v>4995</v>
      </c>
      <c r="H1202" s="328" t="s">
        <v>1431</v>
      </c>
      <c r="I1202" s="328" t="s">
        <v>1432</v>
      </c>
    </row>
    <row r="1203" spans="1:9" ht="22.5">
      <c r="A1203" s="214" t="s">
        <v>1805</v>
      </c>
      <c r="B1203" s="323">
        <v>10180</v>
      </c>
      <c r="C1203" s="324">
        <v>1</v>
      </c>
      <c r="D1203" s="70" t="s">
        <v>1697</v>
      </c>
      <c r="E1203" s="111" t="s">
        <v>149</v>
      </c>
      <c r="F1203" s="114">
        <v>43143</v>
      </c>
      <c r="G1203" s="115">
        <v>3815</v>
      </c>
      <c r="H1203" s="328" t="s">
        <v>1431</v>
      </c>
      <c r="I1203" s="328" t="s">
        <v>1432</v>
      </c>
    </row>
    <row r="1204" spans="1:9" ht="22.5">
      <c r="A1204" s="214" t="s">
        <v>1805</v>
      </c>
      <c r="B1204" s="323">
        <v>10181</v>
      </c>
      <c r="C1204" s="324">
        <v>1</v>
      </c>
      <c r="D1204" s="70" t="s">
        <v>1833</v>
      </c>
      <c r="E1204" s="111" t="s">
        <v>1471</v>
      </c>
      <c r="F1204" s="114">
        <v>43143</v>
      </c>
      <c r="G1204" s="115">
        <v>7250</v>
      </c>
      <c r="H1204" s="328" t="s">
        <v>1431</v>
      </c>
      <c r="I1204" s="328" t="s">
        <v>1432</v>
      </c>
    </row>
    <row r="1205" spans="1:9" ht="22.5">
      <c r="A1205" s="214" t="s">
        <v>1805</v>
      </c>
      <c r="B1205" s="323">
        <v>10182</v>
      </c>
      <c r="C1205" s="324">
        <v>1</v>
      </c>
      <c r="D1205" s="70" t="s">
        <v>1699</v>
      </c>
      <c r="E1205" s="111" t="s">
        <v>1471</v>
      </c>
      <c r="F1205" s="114">
        <v>43143</v>
      </c>
      <c r="G1205" s="115">
        <v>8190</v>
      </c>
      <c r="H1205" s="328" t="s">
        <v>1431</v>
      </c>
      <c r="I1205" s="328" t="s">
        <v>1432</v>
      </c>
    </row>
    <row r="1206" spans="1:9" ht="12.75">
      <c r="A1206" s="214" t="s">
        <v>1805</v>
      </c>
      <c r="B1206" s="323">
        <v>10288</v>
      </c>
      <c r="C1206" s="324">
        <v>1</v>
      </c>
      <c r="D1206" s="70" t="s">
        <v>1701</v>
      </c>
      <c r="E1206" s="111" t="s">
        <v>1700</v>
      </c>
      <c r="F1206" s="114">
        <v>43139</v>
      </c>
      <c r="G1206" s="115">
        <v>26999</v>
      </c>
      <c r="H1206" s="328" t="s">
        <v>1431</v>
      </c>
      <c r="I1206" s="328" t="s">
        <v>1432</v>
      </c>
    </row>
    <row r="1207" spans="1:9" ht="12.75">
      <c r="A1207" s="214" t="s">
        <v>1805</v>
      </c>
      <c r="B1207" s="323">
        <v>10316</v>
      </c>
      <c r="C1207" s="324">
        <v>1</v>
      </c>
      <c r="D1207" s="70" t="s">
        <v>1702</v>
      </c>
      <c r="E1207" s="111" t="s">
        <v>1700</v>
      </c>
      <c r="F1207" s="114">
        <v>43153</v>
      </c>
      <c r="G1207" s="115">
        <v>3599</v>
      </c>
      <c r="H1207" s="328" t="s">
        <v>1431</v>
      </c>
      <c r="I1207" s="328" t="s">
        <v>1432</v>
      </c>
    </row>
    <row r="1208" spans="1:9" ht="12.75">
      <c r="A1208" s="214" t="s">
        <v>1805</v>
      </c>
      <c r="B1208" s="323">
        <v>10289</v>
      </c>
      <c r="C1208" s="324">
        <v>1</v>
      </c>
      <c r="D1208" s="70" t="s">
        <v>1701</v>
      </c>
      <c r="E1208" s="70" t="s">
        <v>1703</v>
      </c>
      <c r="F1208" s="114">
        <v>43139</v>
      </c>
      <c r="G1208" s="115">
        <v>26999</v>
      </c>
      <c r="H1208" s="328" t="s">
        <v>1431</v>
      </c>
      <c r="I1208" s="328" t="s">
        <v>1432</v>
      </c>
    </row>
    <row r="1209" spans="1:9" ht="12.75">
      <c r="A1209" s="214" t="s">
        <v>1805</v>
      </c>
      <c r="B1209" s="323">
        <v>10195</v>
      </c>
      <c r="C1209" s="324">
        <v>1</v>
      </c>
      <c r="D1209" s="70" t="s">
        <v>1693</v>
      </c>
      <c r="E1209" s="70" t="s">
        <v>1704</v>
      </c>
      <c r="F1209" s="114">
        <v>43167</v>
      </c>
      <c r="G1209" s="115">
        <v>18300</v>
      </c>
      <c r="H1209" s="328" t="s">
        <v>1431</v>
      </c>
      <c r="I1209" s="328" t="s">
        <v>1432</v>
      </c>
    </row>
    <row r="1210" spans="1:9" ht="12.75">
      <c r="A1210" s="214" t="s">
        <v>1805</v>
      </c>
      <c r="B1210" s="323">
        <v>10191</v>
      </c>
      <c r="C1210" s="324">
        <v>1</v>
      </c>
      <c r="D1210" s="70" t="s">
        <v>1693</v>
      </c>
      <c r="E1210" s="111" t="s">
        <v>1692</v>
      </c>
      <c r="F1210" s="114">
        <v>43167</v>
      </c>
      <c r="G1210" s="115">
        <v>18300</v>
      </c>
      <c r="H1210" s="328" t="s">
        <v>1431</v>
      </c>
      <c r="I1210" s="328" t="s">
        <v>1432</v>
      </c>
    </row>
    <row r="1211" spans="1:9" ht="12.75">
      <c r="A1211" s="214" t="s">
        <v>1805</v>
      </c>
      <c r="B1211" s="323">
        <v>10192</v>
      </c>
      <c r="C1211" s="324">
        <v>1</v>
      </c>
      <c r="D1211" s="70" t="s">
        <v>1693</v>
      </c>
      <c r="E1211" s="111" t="s">
        <v>1692</v>
      </c>
      <c r="F1211" s="114">
        <v>43167</v>
      </c>
      <c r="G1211" s="115">
        <v>18300</v>
      </c>
      <c r="H1211" s="328" t="s">
        <v>1431</v>
      </c>
      <c r="I1211" s="328" t="s">
        <v>1432</v>
      </c>
    </row>
    <row r="1212" spans="1:10" ht="12.75">
      <c r="A1212" s="214"/>
      <c r="G1212" s="313">
        <f>SUM(G1199:G1211)</f>
        <v>148091</v>
      </c>
      <c r="J1212" s="233">
        <f>G1212</f>
        <v>148091</v>
      </c>
    </row>
    <row r="1213" spans="1:9" ht="12.75">
      <c r="A1213" s="214"/>
      <c r="B1213" s="62" t="s">
        <v>1426</v>
      </c>
      <c r="C1213" s="62"/>
      <c r="D1213" s="62" t="s">
        <v>1642</v>
      </c>
      <c r="E1213" s="62" t="s">
        <v>1644</v>
      </c>
      <c r="F1213" s="62"/>
      <c r="G1213" s="238" t="s">
        <v>1640</v>
      </c>
      <c r="H1213" s="62"/>
      <c r="I1213" s="62"/>
    </row>
    <row r="1214" spans="1:9" ht="12.75">
      <c r="A1214" s="214"/>
      <c r="B1214" s="237"/>
      <c r="C1214" s="237"/>
      <c r="D1214" s="237"/>
      <c r="E1214" s="237"/>
      <c r="F1214" s="237"/>
      <c r="G1214" s="238"/>
      <c r="H1214" s="237"/>
      <c r="I1214" s="237"/>
    </row>
    <row r="1215" spans="1:9" ht="12.75">
      <c r="A1215" s="214"/>
      <c r="B1215" s="62"/>
      <c r="C1215" s="62"/>
      <c r="D1215" s="62"/>
      <c r="E1215" s="62"/>
      <c r="F1215" s="62"/>
      <c r="G1215" s="139"/>
      <c r="H1215" s="62"/>
      <c r="I1215" s="62"/>
    </row>
    <row r="1216" spans="1:9" ht="12.75">
      <c r="A1216" s="214"/>
      <c r="B1216" s="237"/>
      <c r="C1216" s="237"/>
      <c r="D1216" s="237"/>
      <c r="E1216" s="237"/>
      <c r="F1216" s="237"/>
      <c r="G1216" s="238"/>
      <c r="H1216" s="237"/>
      <c r="I1216" s="237"/>
    </row>
    <row r="1217" spans="1:9" ht="12.75">
      <c r="A1217" s="214"/>
      <c r="B1217" s="101" t="s">
        <v>1664</v>
      </c>
      <c r="C1217" s="62"/>
      <c r="D1217" s="62" t="s">
        <v>1638</v>
      </c>
      <c r="E1217" s="62" t="s">
        <v>1773</v>
      </c>
      <c r="F1217" s="62"/>
      <c r="G1217" s="238" t="s">
        <v>1505</v>
      </c>
      <c r="H1217" s="62"/>
      <c r="I1217" s="62"/>
    </row>
    <row r="1218" ht="12.75">
      <c r="A1218" s="214"/>
    </row>
    <row r="1219" spans="1:9" ht="15.75">
      <c r="A1219" s="214"/>
      <c r="B1219" s="207" t="s">
        <v>45</v>
      </c>
      <c r="C1219" s="207"/>
      <c r="G1219" s="244"/>
      <c r="H1219" s="210"/>
      <c r="I1219" s="210"/>
    </row>
    <row r="1220" spans="1:8" ht="15.75">
      <c r="A1220" s="214"/>
      <c r="B1220" s="207" t="s">
        <v>10</v>
      </c>
      <c r="C1220" s="207"/>
      <c r="H1220" s="210" t="s">
        <v>1884</v>
      </c>
    </row>
    <row r="1221" spans="1:3" ht="15.75">
      <c r="A1221" s="214"/>
      <c r="B1221" s="207" t="s">
        <v>1883</v>
      </c>
      <c r="C1221" s="207"/>
    </row>
    <row r="1222" spans="1:9" ht="15.75">
      <c r="A1222" s="214"/>
      <c r="B1222" s="207" t="s">
        <v>1727</v>
      </c>
      <c r="C1222" s="207"/>
      <c r="D1222" s="212"/>
      <c r="E1222" s="212"/>
      <c r="F1222" s="212"/>
      <c r="G1222" s="213"/>
      <c r="H1222" s="212"/>
      <c r="I1222" s="212"/>
    </row>
    <row r="1223" ht="12.75">
      <c r="A1223" s="214"/>
    </row>
    <row r="1224" spans="1:9" ht="25.5">
      <c r="A1224" s="193" t="s">
        <v>1782</v>
      </c>
      <c r="B1224" s="189" t="s">
        <v>19</v>
      </c>
      <c r="C1224" s="9" t="s">
        <v>9</v>
      </c>
      <c r="D1224" s="9" t="s">
        <v>12</v>
      </c>
      <c r="E1224" s="9" t="s">
        <v>22</v>
      </c>
      <c r="F1224" s="9" t="s">
        <v>13</v>
      </c>
      <c r="G1224" s="136" t="s">
        <v>3</v>
      </c>
      <c r="H1224" s="9" t="s">
        <v>4</v>
      </c>
      <c r="I1224" s="9" t="s">
        <v>11</v>
      </c>
    </row>
    <row r="1225" spans="1:9" ht="12.75">
      <c r="A1225" s="214" t="s">
        <v>1805</v>
      </c>
      <c r="B1225" s="323">
        <v>10197</v>
      </c>
      <c r="C1225" s="324">
        <v>1</v>
      </c>
      <c r="D1225" s="70" t="s">
        <v>1693</v>
      </c>
      <c r="E1225" s="70" t="s">
        <v>1705</v>
      </c>
      <c r="F1225" s="114">
        <v>43166</v>
      </c>
      <c r="G1225" s="115">
        <v>8137</v>
      </c>
      <c r="H1225" s="328" t="s">
        <v>1431</v>
      </c>
      <c r="I1225" s="328" t="s">
        <v>1432</v>
      </c>
    </row>
    <row r="1226" spans="1:9" ht="12.75">
      <c r="A1226" s="214" t="s">
        <v>1805</v>
      </c>
      <c r="B1226" s="323">
        <v>10194</v>
      </c>
      <c r="C1226" s="324">
        <v>1</v>
      </c>
      <c r="D1226" s="70" t="s">
        <v>1693</v>
      </c>
      <c r="E1226" s="111" t="s">
        <v>266</v>
      </c>
      <c r="F1226" s="114">
        <v>43168</v>
      </c>
      <c r="G1226" s="115">
        <v>18300</v>
      </c>
      <c r="H1226" s="328" t="s">
        <v>1431</v>
      </c>
      <c r="I1226" s="328" t="s">
        <v>1432</v>
      </c>
    </row>
    <row r="1227" spans="1:9" ht="22.5">
      <c r="A1227" s="214" t="s">
        <v>1805</v>
      </c>
      <c r="B1227" s="323">
        <v>10196</v>
      </c>
      <c r="C1227" s="324">
        <v>1</v>
      </c>
      <c r="D1227" s="70" t="s">
        <v>1693</v>
      </c>
      <c r="E1227" s="111" t="s">
        <v>1706</v>
      </c>
      <c r="F1227" s="114">
        <v>43172</v>
      </c>
      <c r="G1227" s="115">
        <v>8137</v>
      </c>
      <c r="H1227" s="328" t="s">
        <v>1431</v>
      </c>
      <c r="I1227" s="328" t="s">
        <v>1432</v>
      </c>
    </row>
    <row r="1228" spans="1:9" ht="12.75">
      <c r="A1228" s="214" t="s">
        <v>1805</v>
      </c>
      <c r="B1228" s="323">
        <v>10193</v>
      </c>
      <c r="C1228" s="324">
        <v>1</v>
      </c>
      <c r="D1228" s="70" t="s">
        <v>1699</v>
      </c>
      <c r="E1228" s="111" t="s">
        <v>1692</v>
      </c>
      <c r="F1228" s="114">
        <v>43172</v>
      </c>
      <c r="G1228" s="115">
        <v>9700</v>
      </c>
      <c r="H1228" s="328" t="s">
        <v>1431</v>
      </c>
      <c r="I1228" s="328" t="s">
        <v>1432</v>
      </c>
    </row>
    <row r="1229" spans="1:9" ht="12.75">
      <c r="A1229" s="214" t="s">
        <v>1805</v>
      </c>
      <c r="B1229" s="323">
        <v>10253</v>
      </c>
      <c r="C1229" s="324">
        <v>1</v>
      </c>
      <c r="D1229" s="70" t="s">
        <v>1695</v>
      </c>
      <c r="E1229" s="70" t="s">
        <v>1223</v>
      </c>
      <c r="F1229" s="114">
        <v>43276</v>
      </c>
      <c r="G1229" s="115">
        <v>15999</v>
      </c>
      <c r="H1229" s="328" t="s">
        <v>1431</v>
      </c>
      <c r="I1229" s="328" t="s">
        <v>1432</v>
      </c>
    </row>
    <row r="1230" spans="1:9" ht="22.5">
      <c r="A1230" s="214" t="s">
        <v>1805</v>
      </c>
      <c r="B1230" s="323">
        <v>10252</v>
      </c>
      <c r="C1230" s="324">
        <v>1</v>
      </c>
      <c r="D1230" s="70" t="s">
        <v>1707</v>
      </c>
      <c r="E1230" s="111" t="s">
        <v>1471</v>
      </c>
      <c r="F1230" s="114">
        <v>43286</v>
      </c>
      <c r="G1230" s="115">
        <v>3340</v>
      </c>
      <c r="H1230" s="328" t="s">
        <v>1431</v>
      </c>
      <c r="I1230" s="328" t="s">
        <v>1432</v>
      </c>
    </row>
    <row r="1231" spans="1:9" ht="12.75">
      <c r="A1231" s="214" t="s">
        <v>1805</v>
      </c>
      <c r="B1231" s="323">
        <v>10261</v>
      </c>
      <c r="C1231" s="324">
        <v>1</v>
      </c>
      <c r="D1231" s="70" t="s">
        <v>1693</v>
      </c>
      <c r="E1231" s="111" t="s">
        <v>1700</v>
      </c>
      <c r="F1231" s="114">
        <v>43300</v>
      </c>
      <c r="G1231" s="115">
        <v>7890</v>
      </c>
      <c r="H1231" s="328" t="s">
        <v>1431</v>
      </c>
      <c r="I1231" s="328" t="s">
        <v>1432</v>
      </c>
    </row>
    <row r="1232" spans="1:9" ht="12.75">
      <c r="A1232" s="214" t="s">
        <v>1805</v>
      </c>
      <c r="B1232" s="323">
        <v>10257</v>
      </c>
      <c r="C1232" s="324">
        <v>1</v>
      </c>
      <c r="D1232" s="70" t="s">
        <v>1707</v>
      </c>
      <c r="E1232" s="111" t="s">
        <v>1161</v>
      </c>
      <c r="F1232" s="114">
        <v>43300</v>
      </c>
      <c r="G1232" s="115">
        <v>6900</v>
      </c>
      <c r="H1232" s="328" t="s">
        <v>1431</v>
      </c>
      <c r="I1232" s="328" t="s">
        <v>1432</v>
      </c>
    </row>
    <row r="1233" spans="1:9" ht="12.75">
      <c r="A1233" s="214" t="s">
        <v>1805</v>
      </c>
      <c r="B1233" s="323">
        <v>10256</v>
      </c>
      <c r="C1233" s="324">
        <v>1</v>
      </c>
      <c r="D1233" s="70" t="s">
        <v>1695</v>
      </c>
      <c r="E1233" s="111" t="s">
        <v>1692</v>
      </c>
      <c r="F1233" s="114" t="s">
        <v>1708</v>
      </c>
      <c r="G1233" s="115">
        <v>18989.99</v>
      </c>
      <c r="H1233" s="328" t="s">
        <v>1431</v>
      </c>
      <c r="I1233" s="328" t="s">
        <v>1432</v>
      </c>
    </row>
    <row r="1234" spans="1:9" ht="22.5">
      <c r="A1234" s="214" t="s">
        <v>1805</v>
      </c>
      <c r="B1234" s="323">
        <v>10255</v>
      </c>
      <c r="C1234" s="324">
        <v>1</v>
      </c>
      <c r="D1234" s="70" t="s">
        <v>1697</v>
      </c>
      <c r="E1234" s="70" t="s">
        <v>1688</v>
      </c>
      <c r="F1234" s="114">
        <v>43300</v>
      </c>
      <c r="G1234" s="115">
        <v>13990.01</v>
      </c>
      <c r="H1234" s="328" t="s">
        <v>1431</v>
      </c>
      <c r="I1234" s="328" t="s">
        <v>1432</v>
      </c>
    </row>
    <row r="1235" spans="1:9" ht="22.5">
      <c r="A1235" s="214" t="s">
        <v>1805</v>
      </c>
      <c r="B1235" s="323">
        <v>10254</v>
      </c>
      <c r="C1235" s="324">
        <v>1</v>
      </c>
      <c r="D1235" s="70" t="s">
        <v>1693</v>
      </c>
      <c r="E1235" s="111" t="s">
        <v>1688</v>
      </c>
      <c r="F1235" s="114" t="s">
        <v>1708</v>
      </c>
      <c r="G1235" s="115">
        <v>18990</v>
      </c>
      <c r="H1235" s="328" t="s">
        <v>1431</v>
      </c>
      <c r="I1235" s="328" t="s">
        <v>1432</v>
      </c>
    </row>
    <row r="1236" spans="1:9" ht="12.75">
      <c r="A1236" s="214" t="s">
        <v>1805</v>
      </c>
      <c r="B1236" s="323">
        <v>10275</v>
      </c>
      <c r="C1236" s="324">
        <v>1</v>
      </c>
      <c r="D1236" s="70" t="s">
        <v>1697</v>
      </c>
      <c r="E1236" s="111" t="s">
        <v>1161</v>
      </c>
      <c r="F1236" s="114">
        <v>43371</v>
      </c>
      <c r="G1236" s="115">
        <v>16500</v>
      </c>
      <c r="H1236" s="328" t="s">
        <v>1431</v>
      </c>
      <c r="I1236" s="328" t="s">
        <v>1432</v>
      </c>
    </row>
    <row r="1237" spans="1:9" ht="22.5">
      <c r="A1237" s="214" t="s">
        <v>1805</v>
      </c>
      <c r="B1237" s="323">
        <v>10299</v>
      </c>
      <c r="C1237" s="324">
        <v>1</v>
      </c>
      <c r="D1237" s="70" t="s">
        <v>1709</v>
      </c>
      <c r="E1237" s="111" t="s">
        <v>1688</v>
      </c>
      <c r="F1237" s="114">
        <v>43410</v>
      </c>
      <c r="G1237" s="115">
        <v>171679.42</v>
      </c>
      <c r="H1237" s="328" t="s">
        <v>1431</v>
      </c>
      <c r="I1237" s="328" t="s">
        <v>1432</v>
      </c>
    </row>
    <row r="1238" spans="1:10" ht="12.75">
      <c r="A1238" s="214"/>
      <c r="G1238" s="313">
        <f>SUM(G1225:G1237)</f>
        <v>318552.42000000004</v>
      </c>
      <c r="I1238" s="360"/>
      <c r="J1238" s="233">
        <f>G1238</f>
        <v>318552.42000000004</v>
      </c>
    </row>
    <row r="1239" spans="1:9" ht="12.75">
      <c r="A1239" s="214"/>
      <c r="B1239" s="62" t="s">
        <v>1426</v>
      </c>
      <c r="C1239" s="62"/>
      <c r="D1239" s="62" t="s">
        <v>1642</v>
      </c>
      <c r="E1239" s="62" t="s">
        <v>1644</v>
      </c>
      <c r="F1239" s="62"/>
      <c r="G1239" s="238" t="s">
        <v>1640</v>
      </c>
      <c r="H1239" s="62"/>
      <c r="I1239" s="62"/>
    </row>
    <row r="1240" spans="1:9" ht="12.75">
      <c r="A1240" s="214"/>
      <c r="B1240" s="237"/>
      <c r="C1240" s="237"/>
      <c r="D1240" s="237"/>
      <c r="E1240" s="237"/>
      <c r="F1240" s="237"/>
      <c r="G1240" s="238"/>
      <c r="H1240" s="237"/>
      <c r="I1240" s="237"/>
    </row>
    <row r="1241" spans="1:9" ht="12.75">
      <c r="A1241" s="214"/>
      <c r="B1241" s="62"/>
      <c r="C1241" s="62"/>
      <c r="D1241" s="62"/>
      <c r="E1241" s="62"/>
      <c r="F1241" s="62"/>
      <c r="G1241" s="139"/>
      <c r="H1241" s="62"/>
      <c r="I1241" s="62"/>
    </row>
    <row r="1242" spans="1:9" ht="12.75">
      <c r="A1242" s="214"/>
      <c r="B1242" s="237"/>
      <c r="C1242" s="237"/>
      <c r="D1242" s="237"/>
      <c r="E1242" s="237"/>
      <c r="F1242" s="237"/>
      <c r="G1242" s="238"/>
      <c r="H1242" s="237"/>
      <c r="I1242" s="237"/>
    </row>
    <row r="1243" spans="1:9" ht="12.75">
      <c r="A1243" s="214"/>
      <c r="B1243" s="101" t="s">
        <v>1664</v>
      </c>
      <c r="C1243" s="62"/>
      <c r="D1243" s="62" t="s">
        <v>1638</v>
      </c>
      <c r="E1243" s="62" t="s">
        <v>1773</v>
      </c>
      <c r="F1243" s="62"/>
      <c r="G1243" s="238" t="s">
        <v>1505</v>
      </c>
      <c r="H1243" s="62"/>
      <c r="I1243" s="62"/>
    </row>
    <row r="1244" ht="12.75">
      <c r="A1244" s="214"/>
    </row>
    <row r="1245" spans="1:9" ht="15.75">
      <c r="A1245" s="214"/>
      <c r="B1245" s="207" t="s">
        <v>45</v>
      </c>
      <c r="C1245" s="207"/>
      <c r="G1245" s="244"/>
      <c r="H1245" s="210"/>
      <c r="I1245" s="210"/>
    </row>
    <row r="1246" spans="1:8" ht="15.75">
      <c r="A1246" s="214"/>
      <c r="B1246" s="207" t="s">
        <v>10</v>
      </c>
      <c r="C1246" s="207"/>
      <c r="H1246" s="210" t="s">
        <v>1884</v>
      </c>
    </row>
    <row r="1247" spans="1:3" ht="15.75">
      <c r="A1247" s="214"/>
      <c r="B1247" s="207" t="s">
        <v>1883</v>
      </c>
      <c r="C1247" s="207"/>
    </row>
    <row r="1248" spans="1:9" ht="15.75">
      <c r="A1248" s="214"/>
      <c r="B1248" s="207" t="s">
        <v>1727</v>
      </c>
      <c r="C1248" s="207"/>
      <c r="D1248" s="212"/>
      <c r="E1248" s="212"/>
      <c r="F1248" s="212"/>
      <c r="G1248" s="213"/>
      <c r="H1248" s="212"/>
      <c r="I1248" s="212"/>
    </row>
    <row r="1249" ht="12.75">
      <c r="A1249" s="214"/>
    </row>
    <row r="1250" spans="1:9" ht="25.5">
      <c r="A1250" s="193" t="s">
        <v>1782</v>
      </c>
      <c r="B1250" s="189" t="s">
        <v>19</v>
      </c>
      <c r="C1250" s="9" t="s">
        <v>9</v>
      </c>
      <c r="D1250" s="9" t="s">
        <v>12</v>
      </c>
      <c r="E1250" s="9" t="s">
        <v>22</v>
      </c>
      <c r="F1250" s="9" t="s">
        <v>13</v>
      </c>
      <c r="G1250" s="136" t="s">
        <v>3</v>
      </c>
      <c r="H1250" s="9" t="s">
        <v>4</v>
      </c>
      <c r="I1250" s="9" t="s">
        <v>11</v>
      </c>
    </row>
    <row r="1251" spans="1:9" ht="33.75">
      <c r="A1251" s="214" t="s">
        <v>1805</v>
      </c>
      <c r="B1251" s="334">
        <v>10300</v>
      </c>
      <c r="C1251" s="335">
        <v>1</v>
      </c>
      <c r="D1251" s="173" t="s">
        <v>1710</v>
      </c>
      <c r="E1251" s="174" t="s">
        <v>1688</v>
      </c>
      <c r="F1251" s="175">
        <v>43410</v>
      </c>
      <c r="G1251" s="176">
        <v>4298.96</v>
      </c>
      <c r="H1251" s="336" t="s">
        <v>1431</v>
      </c>
      <c r="I1251" s="336" t="s">
        <v>1432</v>
      </c>
    </row>
    <row r="1252" spans="1:9" ht="22.5">
      <c r="A1252" s="214" t="s">
        <v>1805</v>
      </c>
      <c r="B1252" s="334">
        <v>10301</v>
      </c>
      <c r="C1252" s="335">
        <v>1</v>
      </c>
      <c r="D1252" s="173" t="s">
        <v>1711</v>
      </c>
      <c r="E1252" s="116" t="s">
        <v>1712</v>
      </c>
      <c r="F1252" s="175">
        <v>43417</v>
      </c>
      <c r="G1252" s="176">
        <v>4524</v>
      </c>
      <c r="H1252" s="336" t="s">
        <v>1431</v>
      </c>
      <c r="I1252" s="336" t="s">
        <v>1432</v>
      </c>
    </row>
    <row r="1253" spans="1:9" ht="22.5">
      <c r="A1253" s="214" t="s">
        <v>1805</v>
      </c>
      <c r="B1253" s="334">
        <v>10302</v>
      </c>
      <c r="C1253" s="335">
        <v>1</v>
      </c>
      <c r="D1253" s="173" t="s">
        <v>1711</v>
      </c>
      <c r="E1253" s="116" t="s">
        <v>1712</v>
      </c>
      <c r="F1253" s="175">
        <v>43417</v>
      </c>
      <c r="G1253" s="176">
        <v>4524</v>
      </c>
      <c r="H1253" s="336" t="s">
        <v>1431</v>
      </c>
      <c r="I1253" s="336" t="s">
        <v>1432</v>
      </c>
    </row>
    <row r="1254" spans="1:9" ht="22.5">
      <c r="A1254" s="214" t="s">
        <v>1805</v>
      </c>
      <c r="B1254" s="334">
        <v>10303</v>
      </c>
      <c r="C1254" s="335">
        <v>1</v>
      </c>
      <c r="D1254" s="173" t="s">
        <v>1711</v>
      </c>
      <c r="E1254" s="116" t="s">
        <v>1713</v>
      </c>
      <c r="F1254" s="175">
        <v>43417</v>
      </c>
      <c r="G1254" s="176">
        <v>4524</v>
      </c>
      <c r="H1254" s="336" t="s">
        <v>1431</v>
      </c>
      <c r="I1254" s="336" t="s">
        <v>1432</v>
      </c>
    </row>
    <row r="1255" spans="1:9" ht="12.75">
      <c r="A1255" s="214" t="s">
        <v>1805</v>
      </c>
      <c r="B1255" s="334">
        <v>10304</v>
      </c>
      <c r="C1255" s="335">
        <v>1</v>
      </c>
      <c r="D1255" s="173" t="s">
        <v>1711</v>
      </c>
      <c r="E1255" s="116" t="s">
        <v>1714</v>
      </c>
      <c r="F1255" s="175">
        <v>43417</v>
      </c>
      <c r="G1255" s="176">
        <v>4524</v>
      </c>
      <c r="H1255" s="336" t="s">
        <v>1431</v>
      </c>
      <c r="I1255" s="336" t="s">
        <v>1432</v>
      </c>
    </row>
    <row r="1256" spans="1:9" ht="22.5">
      <c r="A1256" s="214" t="s">
        <v>1805</v>
      </c>
      <c r="B1256" s="334">
        <v>10305</v>
      </c>
      <c r="C1256" s="335">
        <v>1</v>
      </c>
      <c r="D1256" s="173" t="s">
        <v>1711</v>
      </c>
      <c r="E1256" s="116" t="s">
        <v>1715</v>
      </c>
      <c r="F1256" s="175">
        <v>43417</v>
      </c>
      <c r="G1256" s="176">
        <v>4524</v>
      </c>
      <c r="H1256" s="336" t="s">
        <v>1431</v>
      </c>
      <c r="I1256" s="336" t="s">
        <v>1432</v>
      </c>
    </row>
    <row r="1257" spans="1:9" ht="12.75">
      <c r="A1257" s="214" t="s">
        <v>1805</v>
      </c>
      <c r="B1257" s="334">
        <v>10330</v>
      </c>
      <c r="C1257" s="335">
        <v>1</v>
      </c>
      <c r="D1257" s="173" t="s">
        <v>1716</v>
      </c>
      <c r="E1257" s="174" t="s">
        <v>1704</v>
      </c>
      <c r="F1257" s="175">
        <v>43441</v>
      </c>
      <c r="G1257" s="176">
        <v>4628.4</v>
      </c>
      <c r="H1257" s="336" t="s">
        <v>1431</v>
      </c>
      <c r="I1257" s="336" t="s">
        <v>1432</v>
      </c>
    </row>
    <row r="1258" spans="1:9" ht="12.75">
      <c r="A1258" s="214" t="s">
        <v>1805</v>
      </c>
      <c r="B1258" s="334">
        <v>10331</v>
      </c>
      <c r="C1258" s="335">
        <v>1</v>
      </c>
      <c r="D1258" s="173" t="s">
        <v>1707</v>
      </c>
      <c r="E1258" s="174" t="s">
        <v>1704</v>
      </c>
      <c r="F1258" s="175">
        <v>43441</v>
      </c>
      <c r="G1258" s="176">
        <v>3129.7</v>
      </c>
      <c r="H1258" s="336" t="s">
        <v>1431</v>
      </c>
      <c r="I1258" s="336" t="s">
        <v>1432</v>
      </c>
    </row>
    <row r="1259" spans="1:9" ht="12.75">
      <c r="A1259" s="214" t="s">
        <v>1805</v>
      </c>
      <c r="B1259" s="334">
        <v>10332</v>
      </c>
      <c r="C1259" s="335">
        <v>1</v>
      </c>
      <c r="D1259" s="173" t="s">
        <v>1693</v>
      </c>
      <c r="E1259" s="174" t="s">
        <v>1704</v>
      </c>
      <c r="F1259" s="175">
        <v>43441</v>
      </c>
      <c r="G1259" s="176">
        <v>27999.99</v>
      </c>
      <c r="H1259" s="336" t="s">
        <v>1431</v>
      </c>
      <c r="I1259" s="336" t="s">
        <v>1432</v>
      </c>
    </row>
    <row r="1260" spans="1:9" ht="22.5">
      <c r="A1260" s="214" t="s">
        <v>1805</v>
      </c>
      <c r="B1260" s="334">
        <v>10329</v>
      </c>
      <c r="C1260" s="335">
        <v>1</v>
      </c>
      <c r="D1260" s="173" t="s">
        <v>1693</v>
      </c>
      <c r="E1260" s="174" t="s">
        <v>1688</v>
      </c>
      <c r="F1260" s="175">
        <v>43425</v>
      </c>
      <c r="G1260" s="176">
        <v>28000</v>
      </c>
      <c r="H1260" s="336" t="s">
        <v>1431</v>
      </c>
      <c r="I1260" s="336" t="s">
        <v>1432</v>
      </c>
    </row>
    <row r="1261" spans="1:9" ht="12.75">
      <c r="A1261" s="214" t="s">
        <v>1805</v>
      </c>
      <c r="B1261" s="350">
        <v>10333</v>
      </c>
      <c r="C1261" s="335">
        <v>1</v>
      </c>
      <c r="D1261" s="173" t="s">
        <v>1693</v>
      </c>
      <c r="E1261" s="174" t="s">
        <v>1717</v>
      </c>
      <c r="F1261" s="175">
        <v>43445</v>
      </c>
      <c r="G1261" s="176">
        <v>8200.01</v>
      </c>
      <c r="H1261" s="336" t="s">
        <v>1431</v>
      </c>
      <c r="I1261" s="336" t="s">
        <v>1432</v>
      </c>
    </row>
    <row r="1262" spans="1:9" ht="12.75">
      <c r="A1262" s="214" t="s">
        <v>1805</v>
      </c>
      <c r="B1262" s="350">
        <v>10327</v>
      </c>
      <c r="C1262" s="335">
        <v>1</v>
      </c>
      <c r="D1262" s="173" t="s">
        <v>1693</v>
      </c>
      <c r="E1262" s="174" t="s">
        <v>223</v>
      </c>
      <c r="F1262" s="175">
        <v>43441</v>
      </c>
      <c r="G1262" s="176">
        <v>8200.01</v>
      </c>
      <c r="H1262" s="336" t="s">
        <v>1431</v>
      </c>
      <c r="I1262" s="336" t="s">
        <v>1432</v>
      </c>
    </row>
    <row r="1263" spans="1:9" ht="12.75">
      <c r="A1263" s="214" t="s">
        <v>1805</v>
      </c>
      <c r="B1263" s="350">
        <v>10328</v>
      </c>
      <c r="C1263" s="335">
        <v>1</v>
      </c>
      <c r="D1263" s="173" t="s">
        <v>1695</v>
      </c>
      <c r="E1263" s="174" t="s">
        <v>1223</v>
      </c>
      <c r="F1263" s="175">
        <v>43441</v>
      </c>
      <c r="G1263" s="176">
        <v>7899.99</v>
      </c>
      <c r="H1263" s="336" t="s">
        <v>1431</v>
      </c>
      <c r="I1263" s="336" t="s">
        <v>1432</v>
      </c>
    </row>
    <row r="1264" spans="1:9" ht="12.75">
      <c r="A1264" s="322" t="s">
        <v>1803</v>
      </c>
      <c r="B1264" s="285">
        <v>10404</v>
      </c>
      <c r="C1264" s="291">
        <v>1</v>
      </c>
      <c r="D1264" s="291" t="s">
        <v>1750</v>
      </c>
      <c r="E1264" s="291" t="s">
        <v>1220</v>
      </c>
      <c r="F1264" s="292">
        <v>43514</v>
      </c>
      <c r="G1264" s="337">
        <v>19720</v>
      </c>
      <c r="H1264" s="286" t="s">
        <v>1431</v>
      </c>
      <c r="I1264" s="289" t="s">
        <v>1432</v>
      </c>
    </row>
    <row r="1265" spans="1:9" ht="12.75">
      <c r="A1265" s="322" t="s">
        <v>1803</v>
      </c>
      <c r="B1265" s="293">
        <v>10405</v>
      </c>
      <c r="C1265" s="291">
        <v>1</v>
      </c>
      <c r="D1265" s="291" t="s">
        <v>1750</v>
      </c>
      <c r="E1265" s="291" t="s">
        <v>1220</v>
      </c>
      <c r="F1265" s="292">
        <v>43524</v>
      </c>
      <c r="G1265" s="337">
        <v>19720</v>
      </c>
      <c r="H1265" s="286" t="s">
        <v>1431</v>
      </c>
      <c r="I1265" s="289" t="s">
        <v>1432</v>
      </c>
    </row>
    <row r="1266" spans="1:9" ht="12.75">
      <c r="A1266" s="322" t="s">
        <v>1803</v>
      </c>
      <c r="B1266" s="293">
        <v>10407</v>
      </c>
      <c r="C1266" s="291">
        <v>1</v>
      </c>
      <c r="D1266" s="291" t="s">
        <v>1751</v>
      </c>
      <c r="E1266" s="291" t="s">
        <v>1221</v>
      </c>
      <c r="F1266" s="292">
        <v>43525</v>
      </c>
      <c r="G1266" s="337">
        <v>8396.08</v>
      </c>
      <c r="H1266" s="286" t="s">
        <v>1431</v>
      </c>
      <c r="I1266" s="289" t="s">
        <v>1432</v>
      </c>
    </row>
    <row r="1267" spans="1:9" ht="12.75">
      <c r="A1267" s="322" t="s">
        <v>1803</v>
      </c>
      <c r="B1267" s="293">
        <v>10406</v>
      </c>
      <c r="C1267" s="291">
        <v>1</v>
      </c>
      <c r="D1267" s="70" t="s">
        <v>1750</v>
      </c>
      <c r="E1267" s="291" t="s">
        <v>1220</v>
      </c>
      <c r="F1267" s="292">
        <v>43544</v>
      </c>
      <c r="G1267" s="337">
        <v>19720</v>
      </c>
      <c r="H1267" s="286" t="s">
        <v>1431</v>
      </c>
      <c r="I1267" s="289" t="s">
        <v>1432</v>
      </c>
    </row>
    <row r="1268" spans="1:9" ht="12.75">
      <c r="A1268" s="322" t="s">
        <v>1803</v>
      </c>
      <c r="B1268" s="293">
        <v>10367</v>
      </c>
      <c r="C1268" s="291">
        <v>1</v>
      </c>
      <c r="D1268" s="291" t="s">
        <v>1752</v>
      </c>
      <c r="E1268" s="291" t="s">
        <v>1221</v>
      </c>
      <c r="F1268" s="292">
        <v>43544</v>
      </c>
      <c r="G1268" s="337">
        <v>55100</v>
      </c>
      <c r="H1268" s="286" t="s">
        <v>1431</v>
      </c>
      <c r="I1268" s="289" t="s">
        <v>1432</v>
      </c>
    </row>
    <row r="1269" spans="1:9" ht="12.75">
      <c r="A1269" s="322" t="s">
        <v>1803</v>
      </c>
      <c r="B1269" s="293">
        <v>10368</v>
      </c>
      <c r="C1269" s="291">
        <v>1</v>
      </c>
      <c r="D1269" s="291" t="s">
        <v>1753</v>
      </c>
      <c r="E1269" s="291" t="s">
        <v>1221</v>
      </c>
      <c r="F1269" s="292">
        <v>43544</v>
      </c>
      <c r="G1269" s="337">
        <v>26100</v>
      </c>
      <c r="H1269" s="286" t="s">
        <v>1431</v>
      </c>
      <c r="I1269" s="289" t="s">
        <v>1432</v>
      </c>
    </row>
    <row r="1270" spans="1:9" ht="12.75">
      <c r="A1270" s="322" t="s">
        <v>1803</v>
      </c>
      <c r="B1270" s="293">
        <v>10373</v>
      </c>
      <c r="C1270" s="291">
        <v>1</v>
      </c>
      <c r="D1270" s="291" t="s">
        <v>1754</v>
      </c>
      <c r="E1270" s="291" t="s">
        <v>1760</v>
      </c>
      <c r="F1270" s="292">
        <v>43552</v>
      </c>
      <c r="G1270" s="337">
        <v>3699.99</v>
      </c>
      <c r="H1270" s="286" t="s">
        <v>1431</v>
      </c>
      <c r="I1270" s="289" t="s">
        <v>1432</v>
      </c>
    </row>
    <row r="1271" spans="1:9" ht="12.75">
      <c r="A1271" s="322" t="s">
        <v>1803</v>
      </c>
      <c r="B1271" s="293">
        <v>10366</v>
      </c>
      <c r="C1271" s="291">
        <v>1</v>
      </c>
      <c r="D1271" s="291" t="s">
        <v>1755</v>
      </c>
      <c r="E1271" s="291" t="s">
        <v>1760</v>
      </c>
      <c r="F1271" s="298">
        <v>43552</v>
      </c>
      <c r="G1271" s="281">
        <v>7200</v>
      </c>
      <c r="H1271" s="286" t="s">
        <v>1431</v>
      </c>
      <c r="I1271" s="289" t="s">
        <v>1432</v>
      </c>
    </row>
    <row r="1272" spans="1:9" ht="12.75">
      <c r="A1272" s="214"/>
      <c r="B1272" s="323"/>
      <c r="C1272" s="324"/>
      <c r="D1272" s="70"/>
      <c r="E1272" s="111"/>
      <c r="F1272" s="114"/>
      <c r="G1272" s="115"/>
      <c r="H1272" s="328"/>
      <c r="I1272" s="328"/>
    </row>
    <row r="1273" spans="1:9" ht="12.75">
      <c r="A1273" s="214"/>
      <c r="G1273" s="313">
        <f>SUM(G1251:G1272)</f>
        <v>274633.13</v>
      </c>
      <c r="I1273" s="360"/>
    </row>
    <row r="1274" spans="1:9" ht="12.75">
      <c r="A1274" s="214"/>
      <c r="B1274" s="62" t="s">
        <v>1426</v>
      </c>
      <c r="C1274" s="62"/>
      <c r="D1274" s="62" t="s">
        <v>1642</v>
      </c>
      <c r="E1274" s="62" t="s">
        <v>1644</v>
      </c>
      <c r="F1274" s="62"/>
      <c r="G1274" s="238" t="s">
        <v>1640</v>
      </c>
      <c r="H1274" s="62"/>
      <c r="I1274" s="62"/>
    </row>
    <row r="1275" spans="1:9" ht="12.75">
      <c r="A1275" s="214"/>
      <c r="B1275" s="237"/>
      <c r="C1275" s="237"/>
      <c r="D1275" s="237"/>
      <c r="E1275" s="237"/>
      <c r="F1275" s="237"/>
      <c r="G1275" s="238"/>
      <c r="H1275" s="237"/>
      <c r="I1275" s="237"/>
    </row>
    <row r="1276" spans="1:9" ht="12.75">
      <c r="A1276" s="214"/>
      <c r="B1276" s="62"/>
      <c r="C1276" s="62"/>
      <c r="D1276" s="62"/>
      <c r="E1276" s="62"/>
      <c r="F1276" s="62"/>
      <c r="G1276" s="139"/>
      <c r="H1276" s="62"/>
      <c r="I1276" s="62"/>
    </row>
    <row r="1277" spans="1:9" ht="12.75">
      <c r="A1277" s="214"/>
      <c r="B1277" s="237"/>
      <c r="C1277" s="237"/>
      <c r="D1277" s="237"/>
      <c r="E1277" s="237"/>
      <c r="F1277" s="237"/>
      <c r="G1277" s="238"/>
      <c r="H1277" s="237"/>
      <c r="I1277" s="237"/>
    </row>
    <row r="1278" spans="1:9" ht="12.75">
      <c r="A1278" s="214"/>
      <c r="B1278" s="101" t="s">
        <v>1664</v>
      </c>
      <c r="C1278" s="62"/>
      <c r="D1278" s="62" t="s">
        <v>1638</v>
      </c>
      <c r="E1278" s="62" t="s">
        <v>1773</v>
      </c>
      <c r="F1278" s="62"/>
      <c r="G1278" s="238" t="s">
        <v>1505</v>
      </c>
      <c r="H1278" s="62"/>
      <c r="I1278" s="62"/>
    </row>
    <row r="1279" ht="12.75">
      <c r="A1279" s="214"/>
    </row>
    <row r="1280" spans="1:9" ht="15.75">
      <c r="A1280" s="214"/>
      <c r="B1280" s="207" t="s">
        <v>45</v>
      </c>
      <c r="C1280" s="207"/>
      <c r="G1280" s="244"/>
      <c r="H1280" s="210"/>
      <c r="I1280" s="210"/>
    </row>
    <row r="1281" spans="1:8" ht="15.75">
      <c r="A1281" s="214"/>
      <c r="B1281" s="207" t="s">
        <v>10</v>
      </c>
      <c r="C1281" s="207"/>
      <c r="H1281" s="210" t="s">
        <v>1884</v>
      </c>
    </row>
    <row r="1282" spans="1:3" ht="15.75">
      <c r="A1282" s="214"/>
      <c r="B1282" s="207" t="s">
        <v>1883</v>
      </c>
      <c r="C1282" s="207"/>
    </row>
    <row r="1283" spans="1:9" ht="15.75">
      <c r="A1283" s="214"/>
      <c r="B1283" s="207" t="s">
        <v>1727</v>
      </c>
      <c r="C1283" s="207"/>
      <c r="D1283" s="212"/>
      <c r="E1283" s="212"/>
      <c r="F1283" s="212"/>
      <c r="G1283" s="213"/>
      <c r="H1283" s="212"/>
      <c r="I1283" s="212"/>
    </row>
    <row r="1284" ht="12.75">
      <c r="A1284" s="214"/>
    </row>
    <row r="1285" spans="1:9" ht="25.5">
      <c r="A1285" s="193" t="s">
        <v>1782</v>
      </c>
      <c r="B1285" s="189" t="s">
        <v>19</v>
      </c>
      <c r="C1285" s="9" t="s">
        <v>9</v>
      </c>
      <c r="D1285" s="9" t="s">
        <v>12</v>
      </c>
      <c r="E1285" s="9" t="s">
        <v>22</v>
      </c>
      <c r="F1285" s="9" t="s">
        <v>13</v>
      </c>
      <c r="G1285" s="136" t="s">
        <v>3</v>
      </c>
      <c r="H1285" s="9" t="s">
        <v>4</v>
      </c>
      <c r="I1285" s="9" t="s">
        <v>11</v>
      </c>
    </row>
    <row r="1286" spans="1:9" ht="12.75">
      <c r="A1286" s="322" t="s">
        <v>1823</v>
      </c>
      <c r="B1286" s="293">
        <v>10409</v>
      </c>
      <c r="C1286" s="291">
        <v>1</v>
      </c>
      <c r="D1286" s="291" t="s">
        <v>1756</v>
      </c>
      <c r="E1286" s="291" t="s">
        <v>1221</v>
      </c>
      <c r="F1286" s="298">
        <v>43504</v>
      </c>
      <c r="G1286" s="281">
        <v>55884.76</v>
      </c>
      <c r="H1286" s="286" t="s">
        <v>1431</v>
      </c>
      <c r="I1286" s="289" t="s">
        <v>1432</v>
      </c>
    </row>
    <row r="1287" spans="1:9" ht="12.75">
      <c r="A1287" s="322" t="s">
        <v>1823</v>
      </c>
      <c r="B1287" s="293">
        <v>10410</v>
      </c>
      <c r="C1287" s="291">
        <v>1</v>
      </c>
      <c r="D1287" s="291" t="s">
        <v>1723</v>
      </c>
      <c r="E1287" s="291" t="s">
        <v>1221</v>
      </c>
      <c r="F1287" s="298">
        <v>43504</v>
      </c>
      <c r="G1287" s="281">
        <v>4788.62</v>
      </c>
      <c r="H1287" s="286" t="s">
        <v>1431</v>
      </c>
      <c r="I1287" s="289" t="s">
        <v>1432</v>
      </c>
    </row>
    <row r="1288" spans="1:9" ht="12.75">
      <c r="A1288" s="322" t="s">
        <v>1823</v>
      </c>
      <c r="B1288" s="293">
        <v>10411</v>
      </c>
      <c r="C1288" s="291">
        <v>1</v>
      </c>
      <c r="D1288" s="291" t="s">
        <v>1757</v>
      </c>
      <c r="E1288" s="291" t="s">
        <v>1221</v>
      </c>
      <c r="F1288" s="298">
        <v>43504</v>
      </c>
      <c r="G1288" s="278">
        <v>26796.03</v>
      </c>
      <c r="H1288" s="286" t="s">
        <v>1431</v>
      </c>
      <c r="I1288" s="289" t="s">
        <v>1432</v>
      </c>
    </row>
    <row r="1289" spans="1:9" ht="12.75">
      <c r="A1289" s="322" t="s">
        <v>1823</v>
      </c>
      <c r="B1289" s="317">
        <v>10412</v>
      </c>
      <c r="C1289" s="318">
        <v>1</v>
      </c>
      <c r="D1289" s="318" t="s">
        <v>1758</v>
      </c>
      <c r="E1289" s="318" t="s">
        <v>1221</v>
      </c>
      <c r="F1289" s="338">
        <v>43504</v>
      </c>
      <c r="G1289" s="281">
        <v>8737.31</v>
      </c>
      <c r="H1289" s="286" t="s">
        <v>1431</v>
      </c>
      <c r="I1289" s="289" t="s">
        <v>1432</v>
      </c>
    </row>
    <row r="1290" spans="1:9" ht="12.75">
      <c r="A1290" s="322" t="s">
        <v>1805</v>
      </c>
      <c r="B1290" s="317">
        <v>10350</v>
      </c>
      <c r="C1290" s="318">
        <v>1</v>
      </c>
      <c r="D1290" s="318" t="s">
        <v>1759</v>
      </c>
      <c r="E1290" s="318" t="s">
        <v>311</v>
      </c>
      <c r="F1290" s="338">
        <v>43509</v>
      </c>
      <c r="G1290" s="311">
        <v>28000</v>
      </c>
      <c r="H1290" s="286" t="s">
        <v>1431</v>
      </c>
      <c r="I1290" s="289" t="s">
        <v>1432</v>
      </c>
    </row>
    <row r="1291" spans="1:9" ht="12.75">
      <c r="A1291" s="322" t="s">
        <v>1805</v>
      </c>
      <c r="B1291" s="285">
        <v>10347</v>
      </c>
      <c r="C1291" s="291">
        <v>1</v>
      </c>
      <c r="D1291" s="291" t="s">
        <v>1761</v>
      </c>
      <c r="E1291" s="291" t="s">
        <v>1769</v>
      </c>
      <c r="F1291" s="292">
        <v>43509</v>
      </c>
      <c r="G1291" s="337">
        <v>8646.71</v>
      </c>
      <c r="H1291" s="286" t="s">
        <v>1431</v>
      </c>
      <c r="I1291" s="289" t="s">
        <v>1432</v>
      </c>
    </row>
    <row r="1292" spans="1:9" ht="12.75">
      <c r="A1292" s="322" t="s">
        <v>1805</v>
      </c>
      <c r="B1292" s="293">
        <v>10349</v>
      </c>
      <c r="C1292" s="291">
        <v>1</v>
      </c>
      <c r="D1292" s="291" t="s">
        <v>1707</v>
      </c>
      <c r="E1292" s="291" t="s">
        <v>1769</v>
      </c>
      <c r="F1292" s="292">
        <v>43509</v>
      </c>
      <c r="G1292" s="337">
        <v>5224.13</v>
      </c>
      <c r="H1292" s="286" t="s">
        <v>1431</v>
      </c>
      <c r="I1292" s="289" t="s">
        <v>1432</v>
      </c>
    </row>
    <row r="1293" spans="1:9" ht="12.75">
      <c r="A1293" s="322" t="s">
        <v>1805</v>
      </c>
      <c r="B1293" s="293">
        <v>10348</v>
      </c>
      <c r="C1293" s="291">
        <v>1</v>
      </c>
      <c r="D1293" s="291" t="s">
        <v>1697</v>
      </c>
      <c r="E1293" s="291" t="s">
        <v>149</v>
      </c>
      <c r="F1293" s="292">
        <v>43537</v>
      </c>
      <c r="G1293" s="337">
        <v>5783.59</v>
      </c>
      <c r="H1293" s="286" t="s">
        <v>1431</v>
      </c>
      <c r="I1293" s="289" t="s">
        <v>1432</v>
      </c>
    </row>
    <row r="1294" spans="1:9" ht="12.75">
      <c r="A1294" s="322" t="s">
        <v>1805</v>
      </c>
      <c r="B1294" s="293">
        <v>10357</v>
      </c>
      <c r="C1294" s="291">
        <v>1</v>
      </c>
      <c r="D1294" s="70" t="s">
        <v>1762</v>
      </c>
      <c r="E1294" s="291" t="s">
        <v>311</v>
      </c>
      <c r="F1294" s="292">
        <v>43524</v>
      </c>
      <c r="G1294" s="337">
        <v>25220.04</v>
      </c>
      <c r="H1294" s="286" t="s">
        <v>1431</v>
      </c>
      <c r="I1294" s="289" t="s">
        <v>1432</v>
      </c>
    </row>
    <row r="1295" spans="1:9" ht="12.75">
      <c r="A1295" s="322" t="s">
        <v>1805</v>
      </c>
      <c r="B1295" s="293">
        <v>10358</v>
      </c>
      <c r="C1295" s="291">
        <v>1</v>
      </c>
      <c r="D1295" s="291" t="s">
        <v>1762</v>
      </c>
      <c r="E1295" s="291" t="s">
        <v>311</v>
      </c>
      <c r="F1295" s="292">
        <v>43524</v>
      </c>
      <c r="G1295" s="337">
        <v>25220.04</v>
      </c>
      <c r="H1295" s="286" t="s">
        <v>1431</v>
      </c>
      <c r="I1295" s="289" t="s">
        <v>1432</v>
      </c>
    </row>
    <row r="1296" spans="1:9" ht="12.75">
      <c r="A1296" s="322" t="s">
        <v>1805</v>
      </c>
      <c r="B1296" s="293">
        <v>10359</v>
      </c>
      <c r="C1296" s="291">
        <v>1</v>
      </c>
      <c r="D1296" s="291" t="s">
        <v>1762</v>
      </c>
      <c r="E1296" s="291" t="s">
        <v>311</v>
      </c>
      <c r="F1296" s="292">
        <v>43524</v>
      </c>
      <c r="G1296" s="337">
        <v>23372</v>
      </c>
      <c r="H1296" s="286" t="s">
        <v>1431</v>
      </c>
      <c r="I1296" s="289" t="s">
        <v>1432</v>
      </c>
    </row>
    <row r="1297" spans="1:9" ht="12.75">
      <c r="A1297" s="322" t="s">
        <v>1805</v>
      </c>
      <c r="B1297" s="293">
        <v>10352</v>
      </c>
      <c r="C1297" s="291">
        <v>1</v>
      </c>
      <c r="D1297" s="291" t="s">
        <v>1707</v>
      </c>
      <c r="E1297" s="291" t="s">
        <v>1222</v>
      </c>
      <c r="F1297" s="292">
        <v>43524</v>
      </c>
      <c r="G1297" s="339">
        <v>3900</v>
      </c>
      <c r="H1297" s="286" t="s">
        <v>1431</v>
      </c>
      <c r="I1297" s="289" t="s">
        <v>1432</v>
      </c>
    </row>
    <row r="1298" spans="1:9" ht="12.75">
      <c r="A1298" s="322" t="s">
        <v>1805</v>
      </c>
      <c r="B1298" s="293">
        <v>10355</v>
      </c>
      <c r="C1298" s="291">
        <v>1</v>
      </c>
      <c r="D1298" s="291" t="s">
        <v>1763</v>
      </c>
      <c r="E1298" s="291" t="s">
        <v>1770</v>
      </c>
      <c r="F1298" s="298">
        <v>43535</v>
      </c>
      <c r="G1298" s="311">
        <v>2122.8</v>
      </c>
      <c r="H1298" s="286" t="s">
        <v>1431</v>
      </c>
      <c r="I1298" s="289" t="s">
        <v>1432</v>
      </c>
    </row>
    <row r="1299" spans="1:9" ht="12.75">
      <c r="A1299" s="322" t="s">
        <v>1805</v>
      </c>
      <c r="B1299" s="293">
        <v>10362</v>
      </c>
      <c r="C1299" s="291">
        <v>1</v>
      </c>
      <c r="D1299" s="291" t="s">
        <v>1763</v>
      </c>
      <c r="E1299" s="291" t="s">
        <v>1770</v>
      </c>
      <c r="F1299" s="298">
        <v>43535</v>
      </c>
      <c r="G1299" s="311">
        <v>2122.8</v>
      </c>
      <c r="H1299" s="286" t="s">
        <v>1431</v>
      </c>
      <c r="I1299" s="289" t="s">
        <v>1432</v>
      </c>
    </row>
    <row r="1300" spans="1:9" ht="12.75">
      <c r="A1300" s="322" t="s">
        <v>1805</v>
      </c>
      <c r="B1300" s="293">
        <v>10363</v>
      </c>
      <c r="C1300" s="291">
        <v>1</v>
      </c>
      <c r="D1300" s="291" t="s">
        <v>1764</v>
      </c>
      <c r="E1300" s="291" t="s">
        <v>319</v>
      </c>
      <c r="F1300" s="298">
        <v>43535</v>
      </c>
      <c r="G1300" s="311">
        <v>2122.8</v>
      </c>
      <c r="H1300" s="286" t="s">
        <v>1431</v>
      </c>
      <c r="I1300" s="289" t="s">
        <v>1432</v>
      </c>
    </row>
    <row r="1301" spans="1:9" ht="12.75">
      <c r="A1301" s="322" t="s">
        <v>1805</v>
      </c>
      <c r="B1301" s="340">
        <v>10356</v>
      </c>
      <c r="C1301" s="341">
        <v>1</v>
      </c>
      <c r="D1301" s="341" t="s">
        <v>1764</v>
      </c>
      <c r="E1301" s="341" t="s">
        <v>319</v>
      </c>
      <c r="F1301" s="342">
        <v>43535</v>
      </c>
      <c r="G1301" s="343">
        <v>2122.8</v>
      </c>
      <c r="H1301" s="344" t="s">
        <v>1431</v>
      </c>
      <c r="I1301" s="345" t="s">
        <v>1432</v>
      </c>
    </row>
    <row r="1302" spans="1:9" ht="12.75">
      <c r="A1302" s="322" t="s">
        <v>1805</v>
      </c>
      <c r="B1302" s="317">
        <v>10364</v>
      </c>
      <c r="C1302" s="318">
        <v>1</v>
      </c>
      <c r="D1302" s="318" t="s">
        <v>1765</v>
      </c>
      <c r="E1302" s="318" t="s">
        <v>223</v>
      </c>
      <c r="F1302" s="338">
        <v>43546</v>
      </c>
      <c r="G1302" s="311">
        <v>5100</v>
      </c>
      <c r="H1302" s="286" t="s">
        <v>1431</v>
      </c>
      <c r="I1302" s="289" t="s">
        <v>1432</v>
      </c>
    </row>
    <row r="1303" spans="1:9" ht="12.75">
      <c r="A1303" s="322" t="s">
        <v>1805</v>
      </c>
      <c r="B1303" s="317">
        <v>10365</v>
      </c>
      <c r="C1303" s="318">
        <v>1</v>
      </c>
      <c r="D1303" s="318" t="s">
        <v>1695</v>
      </c>
      <c r="E1303" s="318" t="s">
        <v>223</v>
      </c>
      <c r="F1303" s="338">
        <v>43546</v>
      </c>
      <c r="G1303" s="311">
        <v>10000</v>
      </c>
      <c r="H1303" s="286" t="s">
        <v>1431</v>
      </c>
      <c r="I1303" s="289" t="s">
        <v>1432</v>
      </c>
    </row>
    <row r="1304" spans="1:9" ht="12.75">
      <c r="A1304" s="346" t="s">
        <v>1805</v>
      </c>
      <c r="B1304" s="317">
        <v>10372</v>
      </c>
      <c r="C1304" s="318">
        <v>1</v>
      </c>
      <c r="D1304" s="318" t="s">
        <v>1766</v>
      </c>
      <c r="E1304" s="318" t="s">
        <v>319</v>
      </c>
      <c r="F1304" s="338">
        <v>43552</v>
      </c>
      <c r="G1304" s="311">
        <v>20142.66</v>
      </c>
      <c r="H1304" s="286" t="s">
        <v>1431</v>
      </c>
      <c r="I1304" s="289" t="s">
        <v>1432</v>
      </c>
    </row>
    <row r="1305" spans="2:9" ht="12.75">
      <c r="B1305" s="347"/>
      <c r="C1305" s="324"/>
      <c r="D1305" s="70"/>
      <c r="E1305" s="111"/>
      <c r="F1305" s="114"/>
      <c r="G1305" s="115"/>
      <c r="H1305" s="328"/>
      <c r="I1305" s="328"/>
    </row>
    <row r="1306" spans="7:9" ht="12.75">
      <c r="G1306" s="313">
        <f>SUM(G1286:G1305)</f>
        <v>265307.08999999997</v>
      </c>
      <c r="I1306" s="360"/>
    </row>
    <row r="1307" spans="2:9" ht="12.75">
      <c r="B1307" s="62" t="s">
        <v>1426</v>
      </c>
      <c r="C1307" s="62"/>
      <c r="D1307" s="62" t="s">
        <v>1642</v>
      </c>
      <c r="E1307" s="62" t="s">
        <v>1644</v>
      </c>
      <c r="F1307" s="62"/>
      <c r="G1307" s="238" t="s">
        <v>1640</v>
      </c>
      <c r="H1307" s="62"/>
      <c r="I1307" s="62"/>
    </row>
    <row r="1308" spans="2:9" ht="12.75">
      <c r="B1308" s="237"/>
      <c r="C1308" s="237"/>
      <c r="D1308" s="237"/>
      <c r="E1308" s="237"/>
      <c r="F1308" s="237"/>
      <c r="G1308" s="238"/>
      <c r="H1308" s="237"/>
      <c r="I1308" s="237"/>
    </row>
    <row r="1309" spans="2:9" ht="12.75">
      <c r="B1309" s="62"/>
      <c r="C1309" s="62"/>
      <c r="D1309" s="62"/>
      <c r="E1309" s="62"/>
      <c r="F1309" s="62"/>
      <c r="G1309" s="139"/>
      <c r="H1309" s="62"/>
      <c r="I1309" s="62"/>
    </row>
    <row r="1310" spans="2:9" ht="12.75">
      <c r="B1310" s="237"/>
      <c r="C1310" s="237"/>
      <c r="D1310" s="237"/>
      <c r="E1310" s="237"/>
      <c r="F1310" s="237"/>
      <c r="G1310" s="238"/>
      <c r="H1310" s="237"/>
      <c r="I1310" s="237"/>
    </row>
    <row r="1311" spans="2:9" ht="12.75">
      <c r="B1311" s="101" t="s">
        <v>1664</v>
      </c>
      <c r="C1311" s="62"/>
      <c r="D1311" s="62" t="s">
        <v>1638</v>
      </c>
      <c r="E1311" s="62" t="s">
        <v>1773</v>
      </c>
      <c r="F1311" s="62"/>
      <c r="G1311" s="238" t="s">
        <v>1505</v>
      </c>
      <c r="H1311" s="62"/>
      <c r="I1311" s="62"/>
    </row>
    <row r="1313" ht="12.75">
      <c r="A1313" s="214"/>
    </row>
    <row r="1314" spans="1:9" ht="15.75">
      <c r="A1314" s="214"/>
      <c r="B1314" s="207" t="s">
        <v>45</v>
      </c>
      <c r="C1314" s="207"/>
      <c r="G1314" s="244"/>
      <c r="H1314" s="210"/>
      <c r="I1314" s="210"/>
    </row>
    <row r="1315" spans="1:8" ht="15.75">
      <c r="A1315" s="214"/>
      <c r="B1315" s="207" t="s">
        <v>10</v>
      </c>
      <c r="C1315" s="207"/>
      <c r="H1315" s="210" t="s">
        <v>1884</v>
      </c>
    </row>
    <row r="1316" spans="1:3" ht="15.75">
      <c r="A1316" s="214"/>
      <c r="B1316" s="207" t="s">
        <v>1883</v>
      </c>
      <c r="C1316" s="207"/>
    </row>
    <row r="1317" spans="1:9" ht="15.75">
      <c r="A1317" s="214"/>
      <c r="B1317" s="207" t="s">
        <v>1727</v>
      </c>
      <c r="C1317" s="207"/>
      <c r="D1317" s="212"/>
      <c r="E1317" s="212"/>
      <c r="F1317" s="212"/>
      <c r="G1317" s="213"/>
      <c r="H1317" s="212"/>
      <c r="I1317" s="212"/>
    </row>
    <row r="1318" ht="12.75">
      <c r="A1318" s="214"/>
    </row>
    <row r="1319" spans="1:9" ht="25.5">
      <c r="A1319" s="193" t="s">
        <v>1782</v>
      </c>
      <c r="B1319" s="189" t="s">
        <v>19</v>
      </c>
      <c r="C1319" s="9" t="s">
        <v>9</v>
      </c>
      <c r="D1319" s="9" t="s">
        <v>12</v>
      </c>
      <c r="E1319" s="9" t="s">
        <v>22</v>
      </c>
      <c r="F1319" s="9" t="s">
        <v>13</v>
      </c>
      <c r="G1319" s="136" t="s">
        <v>3</v>
      </c>
      <c r="H1319" s="9" t="s">
        <v>4</v>
      </c>
      <c r="I1319" s="9" t="s">
        <v>11</v>
      </c>
    </row>
    <row r="1320" spans="1:9" ht="12.75">
      <c r="A1320" s="322" t="s">
        <v>1803</v>
      </c>
      <c r="B1320" s="293">
        <v>10381</v>
      </c>
      <c r="C1320" s="291">
        <v>1</v>
      </c>
      <c r="D1320" s="291" t="s">
        <v>479</v>
      </c>
      <c r="E1320" s="291" t="s">
        <v>1834</v>
      </c>
      <c r="F1320" s="298">
        <v>43563</v>
      </c>
      <c r="G1320" s="281">
        <v>3247.44</v>
      </c>
      <c r="H1320" s="286" t="s">
        <v>1431</v>
      </c>
      <c r="I1320" s="289" t="s">
        <v>1432</v>
      </c>
    </row>
    <row r="1321" spans="1:9" ht="12.75">
      <c r="A1321" s="322" t="s">
        <v>1803</v>
      </c>
      <c r="B1321" s="293">
        <v>10382</v>
      </c>
      <c r="C1321" s="291">
        <v>1</v>
      </c>
      <c r="D1321" s="291" t="s">
        <v>479</v>
      </c>
      <c r="E1321" s="291" t="s">
        <v>1834</v>
      </c>
      <c r="F1321" s="298">
        <v>43563</v>
      </c>
      <c r="G1321" s="281">
        <v>3247.44</v>
      </c>
      <c r="H1321" s="286" t="s">
        <v>1431</v>
      </c>
      <c r="I1321" s="289" t="s">
        <v>1432</v>
      </c>
    </row>
    <row r="1322" spans="1:9" ht="12.75">
      <c r="A1322" s="322" t="s">
        <v>1803</v>
      </c>
      <c r="B1322" s="293">
        <v>10383</v>
      </c>
      <c r="C1322" s="291">
        <v>1</v>
      </c>
      <c r="D1322" s="291" t="s">
        <v>479</v>
      </c>
      <c r="E1322" s="291" t="s">
        <v>1834</v>
      </c>
      <c r="F1322" s="298">
        <v>43563</v>
      </c>
      <c r="G1322" s="278">
        <v>3247.44</v>
      </c>
      <c r="H1322" s="286" t="s">
        <v>1431</v>
      </c>
      <c r="I1322" s="289" t="s">
        <v>1432</v>
      </c>
    </row>
    <row r="1323" spans="1:9" ht="12.75">
      <c r="A1323" s="322" t="s">
        <v>1803</v>
      </c>
      <c r="B1323" s="317">
        <v>10378</v>
      </c>
      <c r="C1323" s="318">
        <v>1</v>
      </c>
      <c r="D1323" s="318" t="s">
        <v>1835</v>
      </c>
      <c r="E1323" s="318" t="s">
        <v>311</v>
      </c>
      <c r="F1323" s="338">
        <v>43563</v>
      </c>
      <c r="G1323" s="281">
        <v>2553.57</v>
      </c>
      <c r="H1323" s="286" t="s">
        <v>1431</v>
      </c>
      <c r="I1323" s="289" t="s">
        <v>1432</v>
      </c>
    </row>
    <row r="1324" spans="1:9" ht="12.75">
      <c r="A1324" s="322" t="s">
        <v>1803</v>
      </c>
      <c r="B1324" s="317">
        <v>10380</v>
      </c>
      <c r="C1324" s="318">
        <v>1</v>
      </c>
      <c r="D1324" s="318" t="s">
        <v>1835</v>
      </c>
      <c r="E1324" s="318" t="s">
        <v>1834</v>
      </c>
      <c r="F1324" s="338">
        <v>43563</v>
      </c>
      <c r="G1324" s="281">
        <v>2553.57</v>
      </c>
      <c r="H1324" s="286" t="s">
        <v>1431</v>
      </c>
      <c r="I1324" s="289" t="s">
        <v>1432</v>
      </c>
    </row>
    <row r="1325" spans="1:9" ht="12.75">
      <c r="A1325" s="322" t="s">
        <v>1803</v>
      </c>
      <c r="B1325" s="285">
        <v>10379</v>
      </c>
      <c r="C1325" s="291">
        <v>1</v>
      </c>
      <c r="D1325" s="291" t="s">
        <v>1835</v>
      </c>
      <c r="E1325" s="291" t="s">
        <v>780</v>
      </c>
      <c r="F1325" s="292">
        <v>43563</v>
      </c>
      <c r="G1325" s="281">
        <v>2553.57</v>
      </c>
      <c r="H1325" s="286" t="s">
        <v>1431</v>
      </c>
      <c r="I1325" s="289" t="s">
        <v>1432</v>
      </c>
    </row>
    <row r="1326" spans="1:9" ht="12.75">
      <c r="A1326" s="322" t="s">
        <v>1803</v>
      </c>
      <c r="B1326" s="293">
        <v>10384</v>
      </c>
      <c r="C1326" s="291">
        <v>1</v>
      </c>
      <c r="D1326" s="291" t="s">
        <v>1835</v>
      </c>
      <c r="E1326" s="291" t="s">
        <v>1531</v>
      </c>
      <c r="F1326" s="292">
        <v>43563</v>
      </c>
      <c r="G1326" s="281">
        <v>2553.57</v>
      </c>
      <c r="H1326" s="286" t="s">
        <v>1431</v>
      </c>
      <c r="I1326" s="289" t="s">
        <v>1432</v>
      </c>
    </row>
    <row r="1327" spans="1:9" ht="12.75">
      <c r="A1327" s="322" t="s">
        <v>1803</v>
      </c>
      <c r="B1327" s="293">
        <v>10423</v>
      </c>
      <c r="C1327" s="291">
        <v>1</v>
      </c>
      <c r="D1327" s="291" t="s">
        <v>1836</v>
      </c>
      <c r="E1327" s="291" t="s">
        <v>26</v>
      </c>
      <c r="F1327" s="292">
        <v>43584</v>
      </c>
      <c r="G1327" s="281">
        <v>9860</v>
      </c>
      <c r="H1327" s="286" t="s">
        <v>1431</v>
      </c>
      <c r="I1327" s="289" t="s">
        <v>1432</v>
      </c>
    </row>
    <row r="1328" spans="1:9" ht="12.75">
      <c r="A1328" s="322" t="s">
        <v>1803</v>
      </c>
      <c r="B1328" s="293">
        <v>10393</v>
      </c>
      <c r="C1328" s="291">
        <v>1</v>
      </c>
      <c r="D1328" s="111" t="s">
        <v>479</v>
      </c>
      <c r="E1328" s="291" t="s">
        <v>780</v>
      </c>
      <c r="F1328" s="292">
        <v>43591</v>
      </c>
      <c r="G1328" s="281">
        <v>3200</v>
      </c>
      <c r="H1328" s="286" t="s">
        <v>1431</v>
      </c>
      <c r="I1328" s="289" t="s">
        <v>1432</v>
      </c>
    </row>
    <row r="1329" spans="1:9" ht="12.75">
      <c r="A1329" s="322" t="s">
        <v>1803</v>
      </c>
      <c r="B1329" s="293">
        <v>10394</v>
      </c>
      <c r="C1329" s="291">
        <v>1</v>
      </c>
      <c r="D1329" s="291" t="s">
        <v>479</v>
      </c>
      <c r="E1329" s="291" t="s">
        <v>780</v>
      </c>
      <c r="F1329" s="292">
        <v>43591</v>
      </c>
      <c r="G1329" s="281">
        <v>3200</v>
      </c>
      <c r="H1329" s="286" t="s">
        <v>1431</v>
      </c>
      <c r="I1329" s="289" t="s">
        <v>1432</v>
      </c>
    </row>
    <row r="1330" spans="1:9" ht="12.75">
      <c r="A1330" s="322" t="s">
        <v>1803</v>
      </c>
      <c r="B1330" s="293">
        <v>10395</v>
      </c>
      <c r="C1330" s="291">
        <v>1</v>
      </c>
      <c r="D1330" s="291" t="s">
        <v>1837</v>
      </c>
      <c r="E1330" s="291" t="s">
        <v>780</v>
      </c>
      <c r="F1330" s="292">
        <v>43591</v>
      </c>
      <c r="G1330" s="281">
        <v>4500</v>
      </c>
      <c r="H1330" s="286" t="s">
        <v>1431</v>
      </c>
      <c r="I1330" s="289" t="s">
        <v>1432</v>
      </c>
    </row>
    <row r="1331" spans="1:9" ht="12.75">
      <c r="A1331" s="322" t="s">
        <v>1803</v>
      </c>
      <c r="B1331" s="293">
        <v>10392</v>
      </c>
      <c r="C1331" s="291">
        <v>1</v>
      </c>
      <c r="D1331" s="291" t="s">
        <v>1838</v>
      </c>
      <c r="E1331" s="291" t="s">
        <v>196</v>
      </c>
      <c r="F1331" s="292">
        <v>43591</v>
      </c>
      <c r="G1331" s="281">
        <v>6000</v>
      </c>
      <c r="H1331" s="286" t="s">
        <v>1431</v>
      </c>
      <c r="I1331" s="289" t="s">
        <v>1432</v>
      </c>
    </row>
    <row r="1332" spans="1:9" ht="12.75">
      <c r="A1332" s="322" t="s">
        <v>1803</v>
      </c>
      <c r="B1332" s="293">
        <v>10390</v>
      </c>
      <c r="C1332" s="291">
        <v>1</v>
      </c>
      <c r="D1332" s="291" t="s">
        <v>468</v>
      </c>
      <c r="E1332" s="291" t="s">
        <v>1839</v>
      </c>
      <c r="F1332" s="298">
        <v>43591</v>
      </c>
      <c r="G1332" s="281">
        <v>6000</v>
      </c>
      <c r="H1332" s="286" t="s">
        <v>1431</v>
      </c>
      <c r="I1332" s="289" t="s">
        <v>1432</v>
      </c>
    </row>
    <row r="1333" spans="1:9" ht="12.75">
      <c r="A1333" s="322" t="s">
        <v>1803</v>
      </c>
      <c r="B1333" s="293">
        <v>10391</v>
      </c>
      <c r="C1333" s="291">
        <v>1</v>
      </c>
      <c r="D1333" s="291" t="s">
        <v>479</v>
      </c>
      <c r="E1333" s="291" t="s">
        <v>1839</v>
      </c>
      <c r="F1333" s="298">
        <v>43591</v>
      </c>
      <c r="G1333" s="281">
        <v>3201</v>
      </c>
      <c r="H1333" s="286" t="s">
        <v>1431</v>
      </c>
      <c r="I1333" s="289" t="s">
        <v>1432</v>
      </c>
    </row>
    <row r="1334" spans="1:9" ht="12.75">
      <c r="A1334" s="322" t="s">
        <v>1803</v>
      </c>
      <c r="B1334" s="293">
        <v>10387</v>
      </c>
      <c r="C1334" s="291">
        <v>1</v>
      </c>
      <c r="D1334" s="291" t="s">
        <v>479</v>
      </c>
      <c r="E1334" s="291" t="s">
        <v>319</v>
      </c>
      <c r="F1334" s="298">
        <v>43591</v>
      </c>
      <c r="G1334" s="281">
        <v>3200</v>
      </c>
      <c r="H1334" s="286" t="s">
        <v>1431</v>
      </c>
      <c r="I1334" s="289" t="s">
        <v>1432</v>
      </c>
    </row>
    <row r="1335" spans="1:9" ht="12.75">
      <c r="A1335" s="322" t="s">
        <v>1803</v>
      </c>
      <c r="B1335" s="340">
        <v>10388</v>
      </c>
      <c r="C1335" s="341">
        <v>1</v>
      </c>
      <c r="D1335" s="341" t="s">
        <v>479</v>
      </c>
      <c r="E1335" s="341" t="s">
        <v>319</v>
      </c>
      <c r="F1335" s="342">
        <v>43591</v>
      </c>
      <c r="G1335" s="281">
        <v>3200</v>
      </c>
      <c r="H1335" s="286" t="s">
        <v>1431</v>
      </c>
      <c r="I1335" s="289" t="s">
        <v>1432</v>
      </c>
    </row>
    <row r="1336" spans="1:9" ht="12.75">
      <c r="A1336" s="322" t="s">
        <v>1803</v>
      </c>
      <c r="B1336" s="317">
        <v>10389</v>
      </c>
      <c r="C1336" s="318">
        <v>1</v>
      </c>
      <c r="D1336" s="318" t="s">
        <v>479</v>
      </c>
      <c r="E1336" s="318" t="s">
        <v>319</v>
      </c>
      <c r="F1336" s="338">
        <v>43591</v>
      </c>
      <c r="G1336" s="281">
        <v>3200</v>
      </c>
      <c r="H1336" s="286" t="s">
        <v>1431</v>
      </c>
      <c r="I1336" s="289" t="s">
        <v>1432</v>
      </c>
    </row>
    <row r="1337" spans="1:9" ht="12.75">
      <c r="A1337" s="322" t="s">
        <v>1803</v>
      </c>
      <c r="B1337" s="317">
        <v>10399</v>
      </c>
      <c r="C1337" s="318">
        <v>1</v>
      </c>
      <c r="D1337" s="318" t="s">
        <v>468</v>
      </c>
      <c r="E1337" s="318" t="s">
        <v>1840</v>
      </c>
      <c r="F1337" s="338">
        <v>43594</v>
      </c>
      <c r="G1337" s="281">
        <v>6951.2</v>
      </c>
      <c r="H1337" s="286" t="s">
        <v>1431</v>
      </c>
      <c r="I1337" s="289" t="s">
        <v>1432</v>
      </c>
    </row>
    <row r="1338" spans="1:9" ht="12.75">
      <c r="A1338" s="322" t="s">
        <v>1803</v>
      </c>
      <c r="B1338" s="317">
        <v>10439</v>
      </c>
      <c r="C1338" s="318">
        <v>1</v>
      </c>
      <c r="D1338" s="318" t="s">
        <v>468</v>
      </c>
      <c r="E1338" s="318" t="s">
        <v>1705</v>
      </c>
      <c r="F1338" s="338">
        <v>43794</v>
      </c>
      <c r="G1338" s="281">
        <v>6000</v>
      </c>
      <c r="H1338" s="286" t="s">
        <v>1431</v>
      </c>
      <c r="I1338" s="289" t="s">
        <v>1432</v>
      </c>
    </row>
    <row r="1339" spans="1:9" ht="12.75">
      <c r="A1339" s="322" t="s">
        <v>1803</v>
      </c>
      <c r="B1339" s="318">
        <v>10440</v>
      </c>
      <c r="C1339" s="324">
        <v>1</v>
      </c>
      <c r="D1339" s="111" t="s">
        <v>1841</v>
      </c>
      <c r="E1339" s="111" t="s">
        <v>1705</v>
      </c>
      <c r="F1339" s="338">
        <v>43794</v>
      </c>
      <c r="G1339" s="281">
        <v>1800</v>
      </c>
      <c r="H1339" s="286" t="s">
        <v>1431</v>
      </c>
      <c r="I1339" s="289" t="s">
        <v>1432</v>
      </c>
    </row>
    <row r="1340" spans="7:10" ht="12.75">
      <c r="G1340" s="313">
        <f>SUM(G1320:G1339)</f>
        <v>80268.8</v>
      </c>
      <c r="I1340" s="360"/>
      <c r="J1340" s="233">
        <f>G1340</f>
        <v>80268.8</v>
      </c>
    </row>
    <row r="1341" spans="2:9" ht="12.75">
      <c r="B1341" s="62" t="s">
        <v>1426</v>
      </c>
      <c r="C1341" s="62"/>
      <c r="D1341" s="62" t="s">
        <v>1642</v>
      </c>
      <c r="E1341" s="62" t="s">
        <v>1644</v>
      </c>
      <c r="F1341" s="62"/>
      <c r="G1341" s="238" t="s">
        <v>1640</v>
      </c>
      <c r="H1341" s="62"/>
      <c r="I1341" s="62"/>
    </row>
    <row r="1342" spans="2:9" ht="12.75">
      <c r="B1342" s="237"/>
      <c r="C1342" s="237"/>
      <c r="D1342" s="237"/>
      <c r="E1342" s="237"/>
      <c r="F1342" s="237"/>
      <c r="G1342" s="238"/>
      <c r="H1342" s="237"/>
      <c r="I1342" s="237"/>
    </row>
    <row r="1343" spans="2:9" ht="12.75">
      <c r="B1343" s="62"/>
      <c r="C1343" s="62"/>
      <c r="D1343" s="62"/>
      <c r="E1343" s="62"/>
      <c r="F1343" s="62"/>
      <c r="G1343" s="139"/>
      <c r="H1343" s="62"/>
      <c r="I1343" s="62"/>
    </row>
    <row r="1344" spans="2:9" ht="12.75">
      <c r="B1344" s="237"/>
      <c r="C1344" s="237"/>
      <c r="D1344" s="237"/>
      <c r="E1344" s="237"/>
      <c r="F1344" s="237"/>
      <c r="G1344" s="238"/>
      <c r="H1344" s="237"/>
      <c r="I1344" s="237"/>
    </row>
    <row r="1345" spans="2:9" ht="12.75">
      <c r="B1345" s="101" t="s">
        <v>1664</v>
      </c>
      <c r="C1345" s="62"/>
      <c r="D1345" s="62" t="s">
        <v>1638</v>
      </c>
      <c r="E1345" s="62" t="s">
        <v>1773</v>
      </c>
      <c r="F1345" s="62"/>
      <c r="G1345" s="238" t="s">
        <v>1505</v>
      </c>
      <c r="H1345" s="62"/>
      <c r="I1345" s="62"/>
    </row>
    <row r="1347" spans="1:9" ht="15.75">
      <c r="A1347" s="214"/>
      <c r="B1347" s="207" t="s">
        <v>45</v>
      </c>
      <c r="C1347" s="207"/>
      <c r="G1347" s="244"/>
      <c r="H1347" s="210"/>
      <c r="I1347" s="210"/>
    </row>
    <row r="1348" spans="1:8" ht="15.75">
      <c r="A1348" s="214"/>
      <c r="B1348" s="207" t="s">
        <v>10</v>
      </c>
      <c r="C1348" s="207"/>
      <c r="H1348" s="210" t="s">
        <v>1884</v>
      </c>
    </row>
    <row r="1349" spans="1:3" ht="15.75">
      <c r="A1349" s="214"/>
      <c r="B1349" s="207" t="s">
        <v>1883</v>
      </c>
      <c r="C1349" s="207"/>
    </row>
    <row r="1350" spans="1:9" ht="15.75">
      <c r="A1350" s="214"/>
      <c r="B1350" s="207" t="s">
        <v>1727</v>
      </c>
      <c r="C1350" s="207"/>
      <c r="D1350" s="212"/>
      <c r="E1350" s="212"/>
      <c r="F1350" s="212"/>
      <c r="G1350" s="213"/>
      <c r="H1350" s="212"/>
      <c r="I1350" s="212"/>
    </row>
    <row r="1351" ht="12.75">
      <c r="A1351" s="214"/>
    </row>
    <row r="1352" spans="1:9" ht="25.5">
      <c r="A1352" s="193" t="s">
        <v>1782</v>
      </c>
      <c r="B1352" s="189" t="s">
        <v>19</v>
      </c>
      <c r="C1352" s="9" t="s">
        <v>9</v>
      </c>
      <c r="D1352" s="9" t="s">
        <v>12</v>
      </c>
      <c r="E1352" s="9" t="s">
        <v>22</v>
      </c>
      <c r="F1352" s="9" t="s">
        <v>13</v>
      </c>
      <c r="G1352" s="136" t="s">
        <v>3</v>
      </c>
      <c r="H1352" s="9" t="s">
        <v>4</v>
      </c>
      <c r="I1352" s="9" t="s">
        <v>11</v>
      </c>
    </row>
    <row r="1353" spans="1:9" ht="12.75">
      <c r="A1353" s="322" t="s">
        <v>1805</v>
      </c>
      <c r="B1353" s="293">
        <v>10396</v>
      </c>
      <c r="C1353" s="291">
        <v>1</v>
      </c>
      <c r="D1353" s="291" t="s">
        <v>1842</v>
      </c>
      <c r="E1353" s="291" t="s">
        <v>266</v>
      </c>
      <c r="F1353" s="298">
        <v>43591</v>
      </c>
      <c r="G1353" s="281">
        <v>3800</v>
      </c>
      <c r="H1353" s="286" t="s">
        <v>1431</v>
      </c>
      <c r="I1353" s="289" t="s">
        <v>1432</v>
      </c>
    </row>
    <row r="1354" spans="1:9" ht="12.75">
      <c r="A1354" s="322" t="s">
        <v>1805</v>
      </c>
      <c r="B1354" s="293">
        <v>10398</v>
      </c>
      <c r="C1354" s="291">
        <v>1</v>
      </c>
      <c r="D1354" s="291" t="s">
        <v>1843</v>
      </c>
      <c r="E1354" s="291" t="s">
        <v>311</v>
      </c>
      <c r="F1354" s="298">
        <v>43594</v>
      </c>
      <c r="G1354" s="281">
        <v>4751.2</v>
      </c>
      <c r="H1354" s="286" t="s">
        <v>1431</v>
      </c>
      <c r="I1354" s="289" t="s">
        <v>1432</v>
      </c>
    </row>
    <row r="1355" spans="1:9" ht="12.75">
      <c r="A1355" s="322" t="s">
        <v>1805</v>
      </c>
      <c r="B1355" s="293">
        <v>10400</v>
      </c>
      <c r="C1355" s="291">
        <v>1</v>
      </c>
      <c r="D1355" s="291" t="s">
        <v>1844</v>
      </c>
      <c r="E1355" s="291" t="s">
        <v>1147</v>
      </c>
      <c r="F1355" s="298">
        <v>43608</v>
      </c>
      <c r="G1355" s="278">
        <v>3800</v>
      </c>
      <c r="H1355" s="286" t="s">
        <v>1431</v>
      </c>
      <c r="I1355" s="289" t="s">
        <v>1432</v>
      </c>
    </row>
    <row r="1356" spans="1:9" ht="12.75">
      <c r="A1356" s="322" t="s">
        <v>1805</v>
      </c>
      <c r="B1356" s="317">
        <v>10401</v>
      </c>
      <c r="C1356" s="318">
        <v>1</v>
      </c>
      <c r="D1356" s="318" t="s">
        <v>1845</v>
      </c>
      <c r="E1356" s="318" t="s">
        <v>78</v>
      </c>
      <c r="F1356" s="338">
        <v>43608</v>
      </c>
      <c r="G1356" s="281">
        <v>8060</v>
      </c>
      <c r="H1356" s="286" t="s">
        <v>1431</v>
      </c>
      <c r="I1356" s="289" t="s">
        <v>1432</v>
      </c>
    </row>
    <row r="1357" spans="1:9" ht="12.75">
      <c r="A1357" s="322" t="s">
        <v>1805</v>
      </c>
      <c r="B1357" s="317">
        <v>10417</v>
      </c>
      <c r="C1357" s="318">
        <v>1</v>
      </c>
      <c r="D1357" s="318" t="s">
        <v>1846</v>
      </c>
      <c r="E1357" s="318" t="s">
        <v>1834</v>
      </c>
      <c r="F1357" s="338">
        <v>43641</v>
      </c>
      <c r="G1357" s="281">
        <v>4751.2</v>
      </c>
      <c r="H1357" s="286" t="s">
        <v>1431</v>
      </c>
      <c r="I1357" s="289" t="s">
        <v>1432</v>
      </c>
    </row>
    <row r="1358" spans="1:9" ht="12.75">
      <c r="A1358" s="322" t="s">
        <v>1805</v>
      </c>
      <c r="B1358" s="285">
        <v>10418</v>
      </c>
      <c r="C1358" s="291">
        <v>1</v>
      </c>
      <c r="D1358" s="291" t="s">
        <v>1847</v>
      </c>
      <c r="E1358" s="291" t="s">
        <v>1531</v>
      </c>
      <c r="F1358" s="292">
        <v>43641</v>
      </c>
      <c r="G1358" s="281">
        <v>9731.12</v>
      </c>
      <c r="H1358" s="286" t="s">
        <v>1431</v>
      </c>
      <c r="I1358" s="289" t="s">
        <v>1432</v>
      </c>
    </row>
    <row r="1359" spans="1:9" ht="12.75">
      <c r="A1359" s="322" t="s">
        <v>1805</v>
      </c>
      <c r="B1359" s="293">
        <v>10413</v>
      </c>
      <c r="C1359" s="291">
        <v>1</v>
      </c>
      <c r="D1359" s="291" t="s">
        <v>1848</v>
      </c>
      <c r="E1359" s="291" t="s">
        <v>1531</v>
      </c>
      <c r="F1359" s="292">
        <v>43641</v>
      </c>
      <c r="G1359" s="281">
        <v>9451.2</v>
      </c>
      <c r="H1359" s="286" t="s">
        <v>1431</v>
      </c>
      <c r="I1359" s="289" t="s">
        <v>1432</v>
      </c>
    </row>
    <row r="1360" spans="1:9" ht="12.75">
      <c r="A1360" s="322" t="s">
        <v>1805</v>
      </c>
      <c r="B1360" s="293">
        <v>10416</v>
      </c>
      <c r="C1360" s="291">
        <v>1</v>
      </c>
      <c r="D1360" s="291" t="s">
        <v>1849</v>
      </c>
      <c r="E1360" s="291" t="s">
        <v>1840</v>
      </c>
      <c r="F1360" s="292">
        <v>43641</v>
      </c>
      <c r="G1360" s="281">
        <v>12272.8</v>
      </c>
      <c r="H1360" s="286" t="s">
        <v>1431</v>
      </c>
      <c r="I1360" s="289" t="s">
        <v>1432</v>
      </c>
    </row>
    <row r="1361" spans="1:9" ht="12.75">
      <c r="A1361" s="322" t="s">
        <v>1805</v>
      </c>
      <c r="B1361" s="293">
        <v>10415</v>
      </c>
      <c r="C1361" s="291">
        <v>1</v>
      </c>
      <c r="D1361" s="351" t="s">
        <v>1850</v>
      </c>
      <c r="E1361" s="291" t="s">
        <v>1840</v>
      </c>
      <c r="F1361" s="292">
        <v>43641</v>
      </c>
      <c r="G1361" s="281">
        <v>3800</v>
      </c>
      <c r="H1361" s="286" t="s">
        <v>1431</v>
      </c>
      <c r="I1361" s="289" t="s">
        <v>1432</v>
      </c>
    </row>
    <row r="1362" spans="1:9" ht="12.75">
      <c r="A1362" s="322" t="s">
        <v>1805</v>
      </c>
      <c r="B1362" s="293">
        <v>10419</v>
      </c>
      <c r="C1362" s="291">
        <v>1</v>
      </c>
      <c r="D1362" s="291" t="s">
        <v>1851</v>
      </c>
      <c r="E1362" s="291" t="s">
        <v>319</v>
      </c>
      <c r="F1362" s="292">
        <v>43668</v>
      </c>
      <c r="G1362" s="281">
        <v>10900</v>
      </c>
      <c r="H1362" s="286" t="s">
        <v>1431</v>
      </c>
      <c r="I1362" s="289" t="s">
        <v>1432</v>
      </c>
    </row>
    <row r="1363" spans="1:9" ht="12.75">
      <c r="A1363" s="322" t="s">
        <v>1805</v>
      </c>
      <c r="B1363" s="293">
        <v>10420</v>
      </c>
      <c r="C1363" s="291">
        <v>1</v>
      </c>
      <c r="D1363" s="291" t="s">
        <v>1852</v>
      </c>
      <c r="E1363" s="291" t="s">
        <v>319</v>
      </c>
      <c r="F1363" s="292">
        <v>43668</v>
      </c>
      <c r="G1363" s="281">
        <v>10900</v>
      </c>
      <c r="H1363" s="286" t="s">
        <v>1431</v>
      </c>
      <c r="I1363" s="289" t="s">
        <v>1432</v>
      </c>
    </row>
    <row r="1364" spans="1:9" ht="12.75">
      <c r="A1364" s="322" t="s">
        <v>1805</v>
      </c>
      <c r="B1364" s="293">
        <v>10441</v>
      </c>
      <c r="C1364" s="291">
        <v>1</v>
      </c>
      <c r="D1364" s="291" t="s">
        <v>1853</v>
      </c>
      <c r="E1364" s="291" t="s">
        <v>1451</v>
      </c>
      <c r="F1364" s="292">
        <v>43790</v>
      </c>
      <c r="G1364" s="281">
        <v>3800</v>
      </c>
      <c r="H1364" s="286" t="s">
        <v>1431</v>
      </c>
      <c r="I1364" s="289" t="s">
        <v>1432</v>
      </c>
    </row>
    <row r="1365" spans="1:9" ht="12.75">
      <c r="A1365" s="322" t="s">
        <v>1805</v>
      </c>
      <c r="B1365" s="293">
        <v>10442</v>
      </c>
      <c r="C1365" s="291">
        <v>1</v>
      </c>
      <c r="D1365" s="291" t="s">
        <v>1854</v>
      </c>
      <c r="E1365" s="291" t="s">
        <v>680</v>
      </c>
      <c r="F1365" s="298">
        <v>43790</v>
      </c>
      <c r="G1365" s="281">
        <v>4980</v>
      </c>
      <c r="H1365" s="286" t="s">
        <v>1431</v>
      </c>
      <c r="I1365" s="289" t="s">
        <v>1432</v>
      </c>
    </row>
    <row r="1366" spans="1:9" ht="12.75">
      <c r="A1366" s="322" t="s">
        <v>1805</v>
      </c>
      <c r="B1366" s="293">
        <v>10422</v>
      </c>
      <c r="C1366" s="291">
        <v>1</v>
      </c>
      <c r="D1366" s="291" t="s">
        <v>1856</v>
      </c>
      <c r="E1366" s="291" t="s">
        <v>1855</v>
      </c>
      <c r="F1366" s="298">
        <v>43794</v>
      </c>
      <c r="G1366" s="281">
        <v>7260.65</v>
      </c>
      <c r="H1366" s="286" t="s">
        <v>1431</v>
      </c>
      <c r="I1366" s="289" t="s">
        <v>1432</v>
      </c>
    </row>
    <row r="1367" spans="1:9" ht="12.75">
      <c r="A1367" s="322" t="s">
        <v>1805</v>
      </c>
      <c r="B1367" s="293">
        <v>10444</v>
      </c>
      <c r="C1367" s="291">
        <v>1</v>
      </c>
      <c r="D1367" s="291" t="s">
        <v>1858</v>
      </c>
      <c r="E1367" s="291" t="s">
        <v>1857</v>
      </c>
      <c r="F1367" s="298">
        <v>43818</v>
      </c>
      <c r="G1367" s="281">
        <v>4998.9</v>
      </c>
      <c r="H1367" s="286" t="s">
        <v>1431</v>
      </c>
      <c r="I1367" s="289" t="s">
        <v>1432</v>
      </c>
    </row>
    <row r="1368" spans="1:9" ht="12.75">
      <c r="A1368" s="322" t="s">
        <v>1805</v>
      </c>
      <c r="B1368" s="340">
        <v>10445</v>
      </c>
      <c r="C1368" s="341">
        <v>1</v>
      </c>
      <c r="D1368" s="341" t="s">
        <v>1859</v>
      </c>
      <c r="E1368" s="341" t="s">
        <v>1834</v>
      </c>
      <c r="F1368" s="342">
        <v>43818</v>
      </c>
      <c r="G1368" s="281">
        <v>8742.53</v>
      </c>
      <c r="H1368" s="286" t="s">
        <v>1431</v>
      </c>
      <c r="I1368" s="289" t="s">
        <v>1432</v>
      </c>
    </row>
    <row r="1369" spans="1:9" ht="12.75">
      <c r="A1369" s="322" t="s">
        <v>1804</v>
      </c>
      <c r="B1369" s="317">
        <v>10403</v>
      </c>
      <c r="C1369" s="318">
        <v>1</v>
      </c>
      <c r="D1369" s="318" t="s">
        <v>1860</v>
      </c>
      <c r="E1369" s="318" t="s">
        <v>26</v>
      </c>
      <c r="F1369" s="338">
        <v>43619</v>
      </c>
      <c r="G1369" s="281">
        <v>3248</v>
      </c>
      <c r="H1369" s="286" t="s">
        <v>1431</v>
      </c>
      <c r="I1369" s="289" t="s">
        <v>1432</v>
      </c>
    </row>
    <row r="1370" spans="1:9" ht="12.75">
      <c r="A1370" s="322"/>
      <c r="B1370" s="317"/>
      <c r="C1370" s="318"/>
      <c r="D1370" s="318"/>
      <c r="E1370" s="318"/>
      <c r="F1370" s="338"/>
      <c r="G1370" s="281"/>
      <c r="H1370" s="286" t="s">
        <v>1431</v>
      </c>
      <c r="I1370" s="289" t="s">
        <v>1432</v>
      </c>
    </row>
    <row r="1371" spans="1:9" ht="12.75">
      <c r="A1371" s="322"/>
      <c r="B1371" s="317"/>
      <c r="C1371" s="318"/>
      <c r="D1371" s="318"/>
      <c r="E1371" s="318"/>
      <c r="F1371" s="338"/>
      <c r="G1371" s="281"/>
      <c r="H1371" s="286" t="s">
        <v>1431</v>
      </c>
      <c r="I1371" s="289" t="s">
        <v>1432</v>
      </c>
    </row>
    <row r="1372" spans="1:9" ht="12.75">
      <c r="A1372" s="322"/>
      <c r="B1372" s="318"/>
      <c r="C1372" s="324"/>
      <c r="D1372" s="111"/>
      <c r="E1372" s="111"/>
      <c r="F1372" s="338"/>
      <c r="G1372" s="281"/>
      <c r="H1372" s="286" t="s">
        <v>1431</v>
      </c>
      <c r="I1372" s="289" t="s">
        <v>1432</v>
      </c>
    </row>
    <row r="1373" spans="7:10" ht="12.75">
      <c r="G1373" s="313">
        <f>SUM(G1353:G1372)</f>
        <v>115247.59999999999</v>
      </c>
      <c r="I1373" s="333">
        <f>J1</f>
        <v>5787099.479999999</v>
      </c>
      <c r="J1373" s="233">
        <f>G1373</f>
        <v>115247.59999999999</v>
      </c>
    </row>
    <row r="1374" spans="2:9" ht="12.75">
      <c r="B1374" s="62" t="s">
        <v>1426</v>
      </c>
      <c r="C1374" s="62"/>
      <c r="D1374" s="62" t="s">
        <v>1642</v>
      </c>
      <c r="E1374" s="62" t="s">
        <v>1644</v>
      </c>
      <c r="F1374" s="62"/>
      <c r="G1374" s="238" t="s">
        <v>1640</v>
      </c>
      <c r="H1374" s="62"/>
      <c r="I1374" s="62"/>
    </row>
    <row r="1375" spans="2:9" ht="12.75">
      <c r="B1375" s="237"/>
      <c r="C1375" s="237"/>
      <c r="D1375" s="237"/>
      <c r="E1375" s="237"/>
      <c r="F1375" s="237"/>
      <c r="G1375" s="238"/>
      <c r="H1375" s="237"/>
      <c r="I1375" s="237"/>
    </row>
    <row r="1376" spans="2:9" ht="12.75">
      <c r="B1376" s="62"/>
      <c r="C1376" s="62"/>
      <c r="D1376" s="62"/>
      <c r="E1376" s="62"/>
      <c r="F1376" s="62"/>
      <c r="G1376" s="139"/>
      <c r="H1376" s="62"/>
      <c r="I1376" s="62"/>
    </row>
    <row r="1377" spans="2:9" ht="12.75">
      <c r="B1377" s="237"/>
      <c r="C1377" s="237"/>
      <c r="D1377" s="237"/>
      <c r="E1377" s="237"/>
      <c r="F1377" s="237"/>
      <c r="G1377" s="238"/>
      <c r="H1377" s="237"/>
      <c r="I1377" s="237"/>
    </row>
    <row r="1378" spans="2:9" ht="12.75">
      <c r="B1378" s="101" t="s">
        <v>1664</v>
      </c>
      <c r="C1378" s="62"/>
      <c r="D1378" s="62" t="s">
        <v>1638</v>
      </c>
      <c r="E1378" s="62" t="s">
        <v>1773</v>
      </c>
      <c r="F1378" s="62"/>
      <c r="G1378" s="238" t="s">
        <v>1505</v>
      </c>
      <c r="H1378" s="62"/>
      <c r="I1378" s="62"/>
    </row>
  </sheetData>
  <sheetProtection/>
  <autoFilter ref="A1:K1378"/>
  <mergeCells count="69">
    <mergeCell ref="E61:F61"/>
    <mergeCell ref="E31:F31"/>
    <mergeCell ref="E322:F322"/>
    <mergeCell ref="E294:F294"/>
    <mergeCell ref="E264:F264"/>
    <mergeCell ref="E235:F235"/>
    <mergeCell ref="E206:F206"/>
    <mergeCell ref="B289:F289"/>
    <mergeCell ref="B316:F316"/>
    <mergeCell ref="E178:F178"/>
    <mergeCell ref="B348:F348"/>
    <mergeCell ref="B378:F378"/>
    <mergeCell ref="B410:F410"/>
    <mergeCell ref="E148:F148"/>
    <mergeCell ref="E116:F116"/>
    <mergeCell ref="E87:F87"/>
    <mergeCell ref="B173:F173"/>
    <mergeCell ref="B200:F200"/>
    <mergeCell ref="B229:F229"/>
    <mergeCell ref="B259:F259"/>
    <mergeCell ref="E415:F415"/>
    <mergeCell ref="E383:F383"/>
    <mergeCell ref="E354:F354"/>
    <mergeCell ref="B443:F443"/>
    <mergeCell ref="B476:F476"/>
    <mergeCell ref="B506:F506"/>
    <mergeCell ref="E512:F512"/>
    <mergeCell ref="E482:F482"/>
    <mergeCell ref="E448:F448"/>
    <mergeCell ref="B594:F594"/>
    <mergeCell ref="B624:F624"/>
    <mergeCell ref="B653:F653"/>
    <mergeCell ref="E536:F536"/>
    <mergeCell ref="E566:F566"/>
    <mergeCell ref="E742:F742"/>
    <mergeCell ref="B1099:F1099"/>
    <mergeCell ref="B1133:F1133"/>
    <mergeCell ref="B918:F918"/>
    <mergeCell ref="B834:F834"/>
    <mergeCell ref="B959:F959"/>
    <mergeCell ref="B1001:F1001"/>
    <mergeCell ref="B1041:F1041"/>
    <mergeCell ref="B1060:F1060"/>
    <mergeCell ref="E840:F840"/>
    <mergeCell ref="B762:F762"/>
    <mergeCell ref="B787:F787"/>
    <mergeCell ref="B811:F811"/>
    <mergeCell ref="B878:F878"/>
    <mergeCell ref="E816:F816"/>
    <mergeCell ref="E792:F792"/>
    <mergeCell ref="E767:F767"/>
    <mergeCell ref="B737:F737"/>
    <mergeCell ref="E714:F714"/>
    <mergeCell ref="E687:F687"/>
    <mergeCell ref="E658:F658"/>
    <mergeCell ref="E630:F630"/>
    <mergeCell ref="E599:F599"/>
    <mergeCell ref="B708:F708"/>
    <mergeCell ref="B681:F681"/>
    <mergeCell ref="H844:I844"/>
    <mergeCell ref="B884:C884"/>
    <mergeCell ref="E884:F884"/>
    <mergeCell ref="B25:F25"/>
    <mergeCell ref="B56:F56"/>
    <mergeCell ref="B81:F81"/>
    <mergeCell ref="B110:F110"/>
    <mergeCell ref="B142:F142"/>
    <mergeCell ref="B530:F530"/>
    <mergeCell ref="B560:F560"/>
  </mergeCells>
  <printOptions horizontalCentered="1" verticalCentered="1"/>
  <pageMargins left="0.11811023622047245" right="0.11811023622047245" top="0.3937007874015748" bottom="0.3937007874015748" header="0" footer="0"/>
  <pageSetup horizontalDpi="300" verticalDpi="300" orientation="landscape" scale="82" r:id="rId2"/>
  <rowBreaks count="44" manualBreakCount="44">
    <brk id="32" max="255" man="1"/>
    <brk id="61" max="8" man="1"/>
    <brk id="88" max="255" man="1"/>
    <brk id="117" max="255" man="1"/>
    <brk id="148" max="8" man="1"/>
    <brk id="178" max="255" man="1"/>
    <brk id="206" max="255" man="1"/>
    <brk id="235" max="255" man="1"/>
    <brk id="264" max="8" man="1"/>
    <brk id="294" max="8" man="1"/>
    <brk id="322" max="8" man="1"/>
    <brk id="354" max="255" man="1"/>
    <brk id="383" max="8" man="1"/>
    <brk id="415" max="8" man="1"/>
    <brk id="448" max="8" man="1"/>
    <brk id="482" max="255" man="1"/>
    <brk id="512" max="255" man="1"/>
    <brk id="536" max="255" man="1"/>
    <brk id="566" max="8" man="1"/>
    <brk id="600" max="8" man="1"/>
    <brk id="630" max="8" man="1"/>
    <brk id="658" max="255" man="1"/>
    <brk id="687" max="8" man="1"/>
    <brk id="714" max="8" man="1"/>
    <brk id="742" max="8" man="1"/>
    <brk id="767" max="8" man="1"/>
    <brk id="792" max="8" man="1"/>
    <brk id="816" max="8" man="1"/>
    <brk id="841" max="8" man="1"/>
    <brk id="884" max="255" man="1"/>
    <brk id="925" max="255" man="1"/>
    <brk id="968" max="8" man="1"/>
    <brk id="1006" max="255" man="1"/>
    <brk id="1046" max="255" man="1"/>
    <brk id="1065" max="255" man="1"/>
    <brk id="1104" max="255" man="1"/>
    <brk id="1138" max="255" man="1"/>
    <brk id="1165" max="255" man="1"/>
    <brk id="1191" max="8" man="1"/>
    <brk id="1217" max="8" man="1"/>
    <brk id="1243" max="8" man="1"/>
    <brk id="1278" max="8" man="1"/>
    <brk id="1311" max="8" man="1"/>
    <brk id="1345" max="8" man="1"/>
  </rowBreaks>
  <colBreaks count="1" manualBreakCount="1">
    <brk id="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zoomScalePageLayoutView="0" workbookViewId="0" topLeftCell="A1">
      <pane ySplit="7" topLeftCell="A8" activePane="bottomLeft" state="frozen"/>
      <selection pane="topLeft" activeCell="H6" sqref="H6"/>
      <selection pane="bottomLeft" activeCell="F5" sqref="F5"/>
    </sheetView>
  </sheetViews>
  <sheetFormatPr defaultColWidth="11.421875" defaultRowHeight="12.75"/>
  <cols>
    <col min="1" max="1" width="13.28125" style="0" customWidth="1"/>
    <col min="2" max="2" width="17.140625" style="0" customWidth="1"/>
    <col min="3" max="3" width="10.8515625" style="0" customWidth="1"/>
    <col min="4" max="4" width="27.421875" style="0" customWidth="1"/>
    <col min="5" max="5" width="22.57421875" style="0" customWidth="1"/>
    <col min="7" max="7" width="13.8515625" style="0" bestFit="1" customWidth="1"/>
    <col min="8" max="8" width="14.57421875" style="0" customWidth="1"/>
    <col min="9" max="9" width="19.28125" style="0" customWidth="1"/>
    <col min="10" max="10" width="12.28125" style="0" bestFit="1" customWidth="1"/>
  </cols>
  <sheetData>
    <row r="1" ht="12.75">
      <c r="J1">
        <f>SUM(J2:J69)</f>
        <v>274766.62</v>
      </c>
    </row>
    <row r="2" spans="2:9" ht="15.75">
      <c r="B2" s="51" t="s">
        <v>45</v>
      </c>
      <c r="C2" s="51"/>
      <c r="D2" s="52"/>
      <c r="E2" s="52"/>
      <c r="F2" s="52"/>
      <c r="G2" s="138"/>
      <c r="H2" s="53"/>
      <c r="I2" s="53"/>
    </row>
    <row r="3" spans="2:9" ht="15.75">
      <c r="B3" s="51" t="s">
        <v>10</v>
      </c>
      <c r="C3" s="51"/>
      <c r="D3" s="52"/>
      <c r="E3" s="52"/>
      <c r="F3" s="52"/>
      <c r="G3" s="138"/>
      <c r="H3" s="53" t="s">
        <v>1884</v>
      </c>
      <c r="I3" s="52"/>
    </row>
    <row r="4" spans="2:9" ht="15.75">
      <c r="B4" s="51" t="s">
        <v>1883</v>
      </c>
      <c r="C4" s="51"/>
      <c r="D4" s="52"/>
      <c r="E4" s="52"/>
      <c r="F4" s="52"/>
      <c r="G4" s="138"/>
      <c r="H4" s="52"/>
      <c r="I4" s="52"/>
    </row>
    <row r="5" spans="2:9" ht="15.75">
      <c r="B5" s="51" t="s">
        <v>1749</v>
      </c>
      <c r="C5" s="51"/>
      <c r="D5" s="54"/>
      <c r="E5" s="54"/>
      <c r="F5" s="54"/>
      <c r="G5" s="135"/>
      <c r="H5" s="54"/>
      <c r="I5" s="54"/>
    </row>
    <row r="6" ht="12.75">
      <c r="G6" s="42"/>
    </row>
    <row r="7" spans="1:9" ht="25.5">
      <c r="A7" s="200" t="s">
        <v>1782</v>
      </c>
      <c r="B7" s="55" t="s">
        <v>19</v>
      </c>
      <c r="C7" s="55" t="s">
        <v>9</v>
      </c>
      <c r="D7" s="55" t="s">
        <v>12</v>
      </c>
      <c r="E7" s="55" t="s">
        <v>22</v>
      </c>
      <c r="F7" s="55" t="s">
        <v>13</v>
      </c>
      <c r="G7" s="136" t="s">
        <v>3</v>
      </c>
      <c r="H7" s="55" t="s">
        <v>4</v>
      </c>
      <c r="I7" s="55" t="s">
        <v>11</v>
      </c>
    </row>
    <row r="8" spans="1:9" ht="12.75">
      <c r="A8" s="74">
        <v>1241002017</v>
      </c>
      <c r="B8" s="56">
        <v>9422</v>
      </c>
      <c r="C8" s="56">
        <v>1</v>
      </c>
      <c r="D8" s="56" t="s">
        <v>1469</v>
      </c>
      <c r="E8" s="56" t="s">
        <v>319</v>
      </c>
      <c r="F8" s="82">
        <v>42579</v>
      </c>
      <c r="G8" s="149">
        <v>12180</v>
      </c>
      <c r="H8" s="59" t="s">
        <v>1431</v>
      </c>
      <c r="I8" s="59" t="s">
        <v>1432</v>
      </c>
    </row>
    <row r="9" spans="1:9" ht="12.75">
      <c r="A9" s="74">
        <v>1241002017</v>
      </c>
      <c r="B9" s="56">
        <v>9653</v>
      </c>
      <c r="C9" s="56">
        <v>1</v>
      </c>
      <c r="D9" s="56" t="s">
        <v>1474</v>
      </c>
      <c r="E9" s="56" t="s">
        <v>780</v>
      </c>
      <c r="F9" s="82">
        <v>42653</v>
      </c>
      <c r="G9" s="149">
        <v>3016</v>
      </c>
      <c r="H9" s="59" t="s">
        <v>1431</v>
      </c>
      <c r="I9" s="59" t="s">
        <v>1432</v>
      </c>
    </row>
    <row r="10" spans="1:9" ht="12.75">
      <c r="A10" s="74">
        <v>1241002017</v>
      </c>
      <c r="B10" s="56">
        <v>9654</v>
      </c>
      <c r="C10" s="56">
        <v>1</v>
      </c>
      <c r="D10" s="56" t="s">
        <v>1475</v>
      </c>
      <c r="E10" s="56" t="s">
        <v>780</v>
      </c>
      <c r="F10" s="82">
        <v>42655</v>
      </c>
      <c r="G10" s="149">
        <v>3016</v>
      </c>
      <c r="H10" s="59" t="s">
        <v>1431</v>
      </c>
      <c r="I10" s="59" t="s">
        <v>1432</v>
      </c>
    </row>
    <row r="11" spans="1:9" ht="12.75">
      <c r="A11" s="74">
        <v>1241002017</v>
      </c>
      <c r="B11" s="56">
        <v>9663</v>
      </c>
      <c r="C11" s="56">
        <v>1</v>
      </c>
      <c r="D11" s="56" t="s">
        <v>1476</v>
      </c>
      <c r="E11" s="82" t="s">
        <v>469</v>
      </c>
      <c r="F11" s="82">
        <v>42724</v>
      </c>
      <c r="G11" s="149">
        <v>4466</v>
      </c>
      <c r="H11" s="59" t="s">
        <v>1431</v>
      </c>
      <c r="I11" s="59" t="s">
        <v>1432</v>
      </c>
    </row>
    <row r="12" spans="1:9" ht="12.75">
      <c r="A12" s="74">
        <v>1241002017</v>
      </c>
      <c r="B12" s="57">
        <v>9674</v>
      </c>
      <c r="C12" s="56">
        <v>1</v>
      </c>
      <c r="D12" s="56" t="s">
        <v>1477</v>
      </c>
      <c r="E12" s="56" t="s">
        <v>1478</v>
      </c>
      <c r="F12" s="82">
        <v>42723</v>
      </c>
      <c r="G12" s="149">
        <v>4599.4</v>
      </c>
      <c r="H12" s="59" t="s">
        <v>1431</v>
      </c>
      <c r="I12" s="59" t="s">
        <v>1432</v>
      </c>
    </row>
    <row r="13" spans="2:10" ht="12.75">
      <c r="B13" s="201" t="s">
        <v>691</v>
      </c>
      <c r="C13" s="166"/>
      <c r="D13" s="166"/>
      <c r="E13" s="166"/>
      <c r="F13" s="167"/>
      <c r="G13" s="141">
        <f>SUM(G8:G12)</f>
        <v>27277.4</v>
      </c>
      <c r="J13" s="35">
        <f>G13</f>
        <v>27277.4</v>
      </c>
    </row>
    <row r="14" spans="2:9" ht="12.75">
      <c r="B14" s="53"/>
      <c r="C14" s="52"/>
      <c r="D14" s="53"/>
      <c r="E14" s="53"/>
      <c r="F14" s="52"/>
      <c r="G14" s="138"/>
      <c r="H14" s="52"/>
      <c r="I14" s="52"/>
    </row>
    <row r="15" ht="12.75">
      <c r="G15" s="42"/>
    </row>
    <row r="16" spans="1:9" ht="12.75">
      <c r="A16" s="61" t="s">
        <v>1428</v>
      </c>
      <c r="C16" s="61" t="s">
        <v>1642</v>
      </c>
      <c r="E16" s="61" t="s">
        <v>1643</v>
      </c>
      <c r="F16" s="61"/>
      <c r="G16" s="137" t="s">
        <v>1467</v>
      </c>
      <c r="H16" s="61"/>
      <c r="I16" s="61"/>
    </row>
    <row r="17" spans="2:9" ht="12.75">
      <c r="B17" s="44"/>
      <c r="C17" s="44"/>
      <c r="D17" s="44"/>
      <c r="E17" s="44"/>
      <c r="F17" s="44"/>
      <c r="G17" s="137"/>
      <c r="H17" s="44"/>
      <c r="I17" s="44"/>
    </row>
    <row r="18" spans="2:9" ht="12.75">
      <c r="B18" s="61"/>
      <c r="C18" s="61"/>
      <c r="D18" s="61"/>
      <c r="E18" s="61"/>
      <c r="F18" s="61"/>
      <c r="G18" s="137"/>
      <c r="H18" s="61"/>
      <c r="I18" s="61"/>
    </row>
    <row r="19" spans="2:9" ht="12.75">
      <c r="B19" s="44"/>
      <c r="C19" s="44"/>
      <c r="D19" s="44"/>
      <c r="E19" s="44"/>
      <c r="F19" s="44"/>
      <c r="G19" s="137"/>
      <c r="H19" s="44"/>
      <c r="I19" s="44"/>
    </row>
    <row r="20" spans="1:9" ht="12.75">
      <c r="A20" s="49" t="s">
        <v>1809</v>
      </c>
      <c r="C20" s="61" t="s">
        <v>1810</v>
      </c>
      <c r="D20" s="168"/>
      <c r="E20" s="61" t="s">
        <v>1773</v>
      </c>
      <c r="F20" s="61"/>
      <c r="G20" s="137" t="s">
        <v>1401</v>
      </c>
      <c r="H20" s="61"/>
      <c r="I20" s="61"/>
    </row>
    <row r="22" spans="2:9" ht="15.75">
      <c r="B22" s="51" t="s">
        <v>45</v>
      </c>
      <c r="C22" s="51"/>
      <c r="D22" s="52"/>
      <c r="E22" s="52"/>
      <c r="F22" s="52"/>
      <c r="G22" s="138"/>
      <c r="H22" s="53"/>
      <c r="I22" s="53"/>
    </row>
    <row r="23" spans="2:9" ht="15.75">
      <c r="B23" s="51" t="s">
        <v>10</v>
      </c>
      <c r="C23" s="51"/>
      <c r="D23" s="52"/>
      <c r="E23" s="52"/>
      <c r="F23" s="52"/>
      <c r="G23" s="138"/>
      <c r="H23" s="53" t="s">
        <v>1884</v>
      </c>
      <c r="I23" s="52"/>
    </row>
    <row r="24" spans="2:9" ht="15.75">
      <c r="B24" s="51" t="s">
        <v>1883</v>
      </c>
      <c r="C24" s="51"/>
      <c r="D24" s="52"/>
      <c r="E24" s="52"/>
      <c r="F24" s="52"/>
      <c r="G24" s="138"/>
      <c r="H24" s="52"/>
      <c r="I24" s="52"/>
    </row>
    <row r="25" spans="2:9" ht="15.75">
      <c r="B25" s="51" t="s">
        <v>1749</v>
      </c>
      <c r="C25" s="51"/>
      <c r="D25" s="54"/>
      <c r="E25" s="54"/>
      <c r="F25" s="54"/>
      <c r="G25" s="135"/>
      <c r="H25" s="54"/>
      <c r="I25" s="54"/>
    </row>
    <row r="26" ht="12.75">
      <c r="G26" s="42"/>
    </row>
    <row r="27" spans="1:9" ht="25.5">
      <c r="A27" s="200" t="s">
        <v>1782</v>
      </c>
      <c r="B27" s="55" t="s">
        <v>19</v>
      </c>
      <c r="C27" s="55" t="s">
        <v>9</v>
      </c>
      <c r="D27" s="55" t="s">
        <v>12</v>
      </c>
      <c r="E27" s="55" t="s">
        <v>22</v>
      </c>
      <c r="F27" s="55" t="s">
        <v>13</v>
      </c>
      <c r="G27" s="136" t="s">
        <v>3</v>
      </c>
      <c r="H27" s="55" t="s">
        <v>4</v>
      </c>
      <c r="I27" s="55" t="s">
        <v>11</v>
      </c>
    </row>
    <row r="28" spans="1:9" ht="12.75">
      <c r="A28" s="97" t="s">
        <v>1812</v>
      </c>
      <c r="B28" s="72">
        <v>10113</v>
      </c>
      <c r="C28" s="72">
        <v>1</v>
      </c>
      <c r="D28" s="72" t="s">
        <v>1592</v>
      </c>
      <c r="E28" s="72" t="s">
        <v>1528</v>
      </c>
      <c r="F28" s="79">
        <v>42986</v>
      </c>
      <c r="G28" s="140">
        <v>31999.2</v>
      </c>
      <c r="H28" s="72" t="s">
        <v>1431</v>
      </c>
      <c r="I28" s="73" t="s">
        <v>1432</v>
      </c>
    </row>
    <row r="29" spans="1:9" ht="12.75">
      <c r="A29" s="97" t="s">
        <v>1812</v>
      </c>
      <c r="B29" s="72">
        <v>10120</v>
      </c>
      <c r="C29" s="72">
        <v>1</v>
      </c>
      <c r="D29" s="72" t="s">
        <v>1593</v>
      </c>
      <c r="E29" s="72" t="s">
        <v>780</v>
      </c>
      <c r="F29" s="79">
        <v>43024</v>
      </c>
      <c r="G29" s="140">
        <v>839</v>
      </c>
      <c r="H29" s="72" t="s">
        <v>1431</v>
      </c>
      <c r="I29" s="73" t="s">
        <v>1432</v>
      </c>
    </row>
    <row r="30" spans="1:9" ht="12.75">
      <c r="A30" s="97" t="s">
        <v>1812</v>
      </c>
      <c r="B30" s="72">
        <v>10185</v>
      </c>
      <c r="C30" s="72">
        <v>1</v>
      </c>
      <c r="D30" s="72" t="s">
        <v>1594</v>
      </c>
      <c r="E30" s="79" t="s">
        <v>319</v>
      </c>
      <c r="F30" s="79">
        <v>43097</v>
      </c>
      <c r="G30" s="140">
        <v>43199.1</v>
      </c>
      <c r="H30" s="72" t="s">
        <v>1431</v>
      </c>
      <c r="I30" s="73" t="s">
        <v>1432</v>
      </c>
    </row>
    <row r="31" spans="1:9" ht="12.75">
      <c r="A31" s="97" t="s">
        <v>1812</v>
      </c>
      <c r="B31" s="72">
        <v>10186</v>
      </c>
      <c r="C31" s="72">
        <v>1</v>
      </c>
      <c r="D31" s="72" t="s">
        <v>1595</v>
      </c>
      <c r="E31" s="79" t="s">
        <v>319</v>
      </c>
      <c r="F31" s="79">
        <v>43097</v>
      </c>
      <c r="G31" s="140">
        <v>12149.1</v>
      </c>
      <c r="H31" s="72" t="s">
        <v>1431</v>
      </c>
      <c r="I31" s="73" t="s">
        <v>1432</v>
      </c>
    </row>
    <row r="32" spans="1:9" ht="12.75">
      <c r="A32" s="97" t="s">
        <v>1812</v>
      </c>
      <c r="B32" s="72">
        <v>10187</v>
      </c>
      <c r="C32" s="72">
        <v>1</v>
      </c>
      <c r="D32" s="72" t="s">
        <v>1596</v>
      </c>
      <c r="E32" s="79" t="s">
        <v>319</v>
      </c>
      <c r="F32" s="79">
        <v>43097</v>
      </c>
      <c r="G32" s="140">
        <v>7199.28</v>
      </c>
      <c r="H32" s="72" t="s">
        <v>1431</v>
      </c>
      <c r="I32" s="73" t="s">
        <v>1432</v>
      </c>
    </row>
    <row r="33" spans="1:9" ht="12.75">
      <c r="A33" s="97" t="s">
        <v>1814</v>
      </c>
      <c r="B33" s="73" t="s">
        <v>1795</v>
      </c>
      <c r="C33" s="72">
        <v>1</v>
      </c>
      <c r="D33" s="72" t="s">
        <v>1597</v>
      </c>
      <c r="E33" s="79" t="s">
        <v>469</v>
      </c>
      <c r="F33" s="79">
        <v>43067</v>
      </c>
      <c r="G33" s="140">
        <v>12713.6</v>
      </c>
      <c r="H33" s="72" t="s">
        <v>1431</v>
      </c>
      <c r="I33" s="73" t="s">
        <v>1432</v>
      </c>
    </row>
    <row r="34" spans="1:9" ht="12.75">
      <c r="A34" s="97" t="s">
        <v>1814</v>
      </c>
      <c r="B34" s="72">
        <v>10213</v>
      </c>
      <c r="C34" s="72">
        <v>1</v>
      </c>
      <c r="D34" s="72" t="s">
        <v>1598</v>
      </c>
      <c r="E34" s="72" t="s">
        <v>469</v>
      </c>
      <c r="F34" s="79">
        <v>43067</v>
      </c>
      <c r="G34" s="140">
        <v>10613</v>
      </c>
      <c r="H34" s="72" t="s">
        <v>1431</v>
      </c>
      <c r="I34" s="73" t="s">
        <v>1432</v>
      </c>
    </row>
    <row r="35" spans="1:9" ht="12.75">
      <c r="A35" s="97" t="s">
        <v>1812</v>
      </c>
      <c r="B35" s="72">
        <v>10273</v>
      </c>
      <c r="C35" s="110">
        <v>1</v>
      </c>
      <c r="D35" s="178" t="s">
        <v>1726</v>
      </c>
      <c r="E35" s="178" t="s">
        <v>1692</v>
      </c>
      <c r="F35" s="108">
        <v>43336</v>
      </c>
      <c r="G35" s="109">
        <v>4248.3</v>
      </c>
      <c r="H35" s="110" t="s">
        <v>1431</v>
      </c>
      <c r="I35" s="180" t="s">
        <v>1432</v>
      </c>
    </row>
    <row r="36" spans="1:9" ht="12.75">
      <c r="A36" s="97" t="s">
        <v>1812</v>
      </c>
      <c r="B36" s="72">
        <v>10271</v>
      </c>
      <c r="C36" s="110">
        <v>1</v>
      </c>
      <c r="D36" s="179" t="s">
        <v>1726</v>
      </c>
      <c r="E36" s="178" t="s">
        <v>1705</v>
      </c>
      <c r="F36" s="108">
        <v>43336</v>
      </c>
      <c r="G36" s="109">
        <v>2701.38</v>
      </c>
      <c r="H36" s="110" t="s">
        <v>1431</v>
      </c>
      <c r="I36" s="180" t="s">
        <v>1432</v>
      </c>
    </row>
    <row r="37" spans="1:9" ht="12.75">
      <c r="A37" s="97" t="s">
        <v>1814</v>
      </c>
      <c r="B37" s="78">
        <v>10290</v>
      </c>
      <c r="C37" s="178">
        <v>1</v>
      </c>
      <c r="D37" s="179" t="s">
        <v>1728</v>
      </c>
      <c r="E37" s="178" t="s">
        <v>1703</v>
      </c>
      <c r="F37" s="181">
        <v>43133</v>
      </c>
      <c r="G37" s="182">
        <v>10150</v>
      </c>
      <c r="H37" s="178"/>
      <c r="I37" s="178"/>
    </row>
    <row r="38" spans="1:9" ht="12.75">
      <c r="A38" s="97" t="s">
        <v>1814</v>
      </c>
      <c r="B38" s="78">
        <v>10291</v>
      </c>
      <c r="C38" s="178">
        <v>1</v>
      </c>
      <c r="D38" s="179" t="s">
        <v>1729</v>
      </c>
      <c r="E38" s="178" t="s">
        <v>1703</v>
      </c>
      <c r="F38" s="181">
        <v>43133</v>
      </c>
      <c r="G38" s="182">
        <v>25636</v>
      </c>
      <c r="H38" s="178"/>
      <c r="I38" s="178"/>
    </row>
    <row r="39" spans="1:9" ht="12.75">
      <c r="A39" s="97" t="s">
        <v>1814</v>
      </c>
      <c r="B39" s="78">
        <v>10293</v>
      </c>
      <c r="C39" s="178">
        <v>1</v>
      </c>
      <c r="D39" s="179" t="s">
        <v>1730</v>
      </c>
      <c r="E39" s="178" t="s">
        <v>1703</v>
      </c>
      <c r="F39" s="181">
        <v>43133</v>
      </c>
      <c r="G39" s="182">
        <v>12180</v>
      </c>
      <c r="H39" s="178"/>
      <c r="I39" s="178"/>
    </row>
    <row r="40" spans="1:9" ht="12.75">
      <c r="A40" s="97" t="s">
        <v>1814</v>
      </c>
      <c r="B40" s="78">
        <v>10294</v>
      </c>
      <c r="C40" s="178">
        <v>1</v>
      </c>
      <c r="D40" s="179" t="s">
        <v>1731</v>
      </c>
      <c r="E40" s="179" t="s">
        <v>1703</v>
      </c>
      <c r="F40" s="181">
        <v>43133</v>
      </c>
      <c r="G40" s="183">
        <v>30763.2</v>
      </c>
      <c r="H40" s="183"/>
      <c r="I40" s="178"/>
    </row>
    <row r="41" spans="1:10" ht="12.75">
      <c r="A41" s="74"/>
      <c r="B41" s="199" t="s">
        <v>691</v>
      </c>
      <c r="C41" s="199"/>
      <c r="D41" s="199"/>
      <c r="E41" s="199"/>
      <c r="F41" s="199"/>
      <c r="G41" s="142">
        <f>SUM(G28:G40)</f>
        <v>204391.16000000003</v>
      </c>
      <c r="H41" s="74"/>
      <c r="I41" s="74"/>
      <c r="J41" s="35">
        <f>G41</f>
        <v>204391.16000000003</v>
      </c>
    </row>
    <row r="42" spans="2:9" ht="12.75">
      <c r="B42" s="53"/>
      <c r="C42" s="52"/>
      <c r="D42" s="53"/>
      <c r="E42" s="53"/>
      <c r="F42" s="52"/>
      <c r="G42" s="138"/>
      <c r="H42" s="52"/>
      <c r="I42" s="52"/>
    </row>
    <row r="43" ht="12.75">
      <c r="G43" s="42"/>
    </row>
    <row r="44" spans="1:9" ht="12.75">
      <c r="A44" s="61" t="s">
        <v>1428</v>
      </c>
      <c r="C44" s="61" t="s">
        <v>1642</v>
      </c>
      <c r="E44" s="61" t="s">
        <v>1643</v>
      </c>
      <c r="F44" s="61"/>
      <c r="G44" s="137" t="s">
        <v>1467</v>
      </c>
      <c r="H44" s="61"/>
      <c r="I44" s="61"/>
    </row>
    <row r="45" spans="2:9" ht="12.75">
      <c r="B45" s="44"/>
      <c r="C45" s="44"/>
      <c r="D45" s="44"/>
      <c r="E45" s="44"/>
      <c r="F45" s="44"/>
      <c r="G45" s="137"/>
      <c r="H45" s="44"/>
      <c r="I45" s="44"/>
    </row>
    <row r="46" spans="2:9" ht="12.75">
      <c r="B46" s="61"/>
      <c r="C46" s="61"/>
      <c r="D46" s="61"/>
      <c r="E46" s="61"/>
      <c r="F46" s="61"/>
      <c r="G46" s="137"/>
      <c r="H46" s="61"/>
      <c r="I46" s="61"/>
    </row>
    <row r="47" spans="2:9" ht="12.75">
      <c r="B47" s="44"/>
      <c r="C47" s="44"/>
      <c r="D47" s="44"/>
      <c r="E47" s="44"/>
      <c r="F47" s="44"/>
      <c r="G47" s="137"/>
      <c r="H47" s="44"/>
      <c r="I47" s="44"/>
    </row>
    <row r="48" spans="1:9" ht="12.75">
      <c r="A48" s="49" t="s">
        <v>1809</v>
      </c>
      <c r="C48" s="61" t="s">
        <v>1810</v>
      </c>
      <c r="D48" s="168"/>
      <c r="E48" s="61" t="s">
        <v>1773</v>
      </c>
      <c r="F48" s="61"/>
      <c r="G48" s="137" t="s">
        <v>1401</v>
      </c>
      <c r="H48" s="61"/>
      <c r="I48" s="61"/>
    </row>
    <row r="50" spans="2:9" ht="15.75">
      <c r="B50" s="51" t="s">
        <v>45</v>
      </c>
      <c r="C50" s="51"/>
      <c r="D50" s="52"/>
      <c r="E50" s="52"/>
      <c r="F50" s="52"/>
      <c r="G50" s="138"/>
      <c r="H50" s="53"/>
      <c r="I50" s="53"/>
    </row>
    <row r="51" spans="2:9" ht="15.75">
      <c r="B51" s="51" t="s">
        <v>10</v>
      </c>
      <c r="C51" s="51"/>
      <c r="D51" s="52"/>
      <c r="E51" s="52"/>
      <c r="F51" s="52"/>
      <c r="G51" s="138"/>
      <c r="H51" s="53" t="s">
        <v>1884</v>
      </c>
      <c r="I51" s="52"/>
    </row>
    <row r="52" spans="2:9" ht="15.75">
      <c r="B52" s="51" t="s">
        <v>1883</v>
      </c>
      <c r="C52" s="51"/>
      <c r="D52" s="52"/>
      <c r="E52" s="52"/>
      <c r="F52" s="52"/>
      <c r="G52" s="138"/>
      <c r="H52" s="52"/>
      <c r="I52" s="52"/>
    </row>
    <row r="53" spans="2:9" ht="15.75">
      <c r="B53" s="51" t="s">
        <v>1749</v>
      </c>
      <c r="C53" s="51"/>
      <c r="D53" s="54"/>
      <c r="E53" s="54"/>
      <c r="F53" s="54"/>
      <c r="G53" s="135"/>
      <c r="H53" s="54"/>
      <c r="I53" s="54"/>
    </row>
    <row r="54" ht="12.75">
      <c r="G54" s="42"/>
    </row>
    <row r="55" spans="1:9" ht="25.5">
      <c r="A55" s="9" t="s">
        <v>1782</v>
      </c>
      <c r="B55" s="9" t="s">
        <v>19</v>
      </c>
      <c r="C55" s="9" t="s">
        <v>9</v>
      </c>
      <c r="D55" s="9" t="s">
        <v>12</v>
      </c>
      <c r="E55" s="9" t="s">
        <v>22</v>
      </c>
      <c r="F55" s="9" t="s">
        <v>13</v>
      </c>
      <c r="G55" s="9" t="s">
        <v>3</v>
      </c>
      <c r="H55" s="9" t="s">
        <v>4</v>
      </c>
      <c r="I55" s="9" t="s">
        <v>11</v>
      </c>
    </row>
    <row r="56" spans="1:9" ht="12.75">
      <c r="A56" s="97" t="s">
        <v>1820</v>
      </c>
      <c r="B56" s="78">
        <v>10336</v>
      </c>
      <c r="C56" s="178">
        <v>1</v>
      </c>
      <c r="D56" s="179" t="s">
        <v>1724</v>
      </c>
      <c r="E56" s="178" t="s">
        <v>26</v>
      </c>
      <c r="F56" s="181">
        <v>43465</v>
      </c>
      <c r="G56" s="182">
        <v>20804.6</v>
      </c>
      <c r="H56" s="178" t="s">
        <v>1431</v>
      </c>
      <c r="I56" s="178" t="s">
        <v>1432</v>
      </c>
    </row>
    <row r="57" spans="1:9" ht="12.75">
      <c r="A57" s="97" t="s">
        <v>1820</v>
      </c>
      <c r="B57" s="78">
        <v>10337</v>
      </c>
      <c r="C57" s="178">
        <v>1</v>
      </c>
      <c r="D57" s="178" t="s">
        <v>1725</v>
      </c>
      <c r="E57" s="178" t="s">
        <v>26</v>
      </c>
      <c r="F57" s="181">
        <v>43465</v>
      </c>
      <c r="G57" s="182">
        <v>16237.68</v>
      </c>
      <c r="H57" s="178" t="s">
        <v>1431</v>
      </c>
      <c r="I57" s="178" t="s">
        <v>1432</v>
      </c>
    </row>
    <row r="58" spans="1:9" ht="12.75">
      <c r="A58" s="98" t="s">
        <v>1820</v>
      </c>
      <c r="B58" s="72">
        <v>10408</v>
      </c>
      <c r="C58" s="72">
        <v>1</v>
      </c>
      <c r="D58" s="72" t="s">
        <v>1767</v>
      </c>
      <c r="E58" s="72" t="s">
        <v>26</v>
      </c>
      <c r="F58" s="79">
        <v>43525</v>
      </c>
      <c r="G58" s="140">
        <v>6055.78</v>
      </c>
      <c r="H58" s="72" t="s">
        <v>1431</v>
      </c>
      <c r="I58" s="73" t="s">
        <v>1432</v>
      </c>
    </row>
    <row r="59" spans="1:9" ht="12.75">
      <c r="A59" s="97"/>
      <c r="B59" s="72"/>
      <c r="C59" s="72"/>
      <c r="D59" s="72"/>
      <c r="E59" s="79"/>
      <c r="F59" s="79"/>
      <c r="G59" s="140"/>
      <c r="H59" s="72"/>
      <c r="I59" s="73"/>
    </row>
    <row r="60" spans="1:9" ht="12.75">
      <c r="A60" s="97"/>
      <c r="B60" s="72"/>
      <c r="C60" s="72"/>
      <c r="D60" s="72"/>
      <c r="E60" s="79"/>
      <c r="F60" s="79"/>
      <c r="G60" s="140"/>
      <c r="H60" s="72"/>
      <c r="I60" s="73"/>
    </row>
    <row r="61" spans="1:9" ht="12.75">
      <c r="A61" s="97"/>
      <c r="B61" s="73"/>
      <c r="C61" s="72"/>
      <c r="D61" s="72"/>
      <c r="E61" s="79"/>
      <c r="F61" s="79"/>
      <c r="G61" s="140"/>
      <c r="H61" s="72"/>
      <c r="I61" s="73"/>
    </row>
    <row r="62" spans="1:9" ht="12.75">
      <c r="A62" s="97"/>
      <c r="B62" s="72"/>
      <c r="C62" s="72"/>
      <c r="D62" s="72"/>
      <c r="E62" s="72"/>
      <c r="F62" s="79"/>
      <c r="G62" s="140"/>
      <c r="H62" s="72"/>
      <c r="I62" s="73"/>
    </row>
    <row r="63" spans="1:9" ht="12.75">
      <c r="A63" s="97"/>
      <c r="B63" s="72"/>
      <c r="C63" s="110"/>
      <c r="D63" s="178"/>
      <c r="E63" s="178"/>
      <c r="F63" s="108"/>
      <c r="G63" s="109"/>
      <c r="H63" s="110"/>
      <c r="I63" s="180"/>
    </row>
    <row r="64" spans="1:9" ht="12.75">
      <c r="A64" s="97"/>
      <c r="B64" s="72"/>
      <c r="C64" s="110"/>
      <c r="D64" s="179"/>
      <c r="E64" s="178"/>
      <c r="F64" s="108"/>
      <c r="G64" s="109"/>
      <c r="H64" s="110"/>
      <c r="I64" s="180"/>
    </row>
    <row r="65" spans="1:9" ht="12.75">
      <c r="A65" s="97"/>
      <c r="B65" s="78"/>
      <c r="C65" s="178"/>
      <c r="D65" s="179"/>
      <c r="E65" s="178"/>
      <c r="F65" s="181"/>
      <c r="G65" s="182"/>
      <c r="H65" s="178"/>
      <c r="I65" s="178"/>
    </row>
    <row r="66" spans="1:9" ht="12.75">
      <c r="A66" s="97"/>
      <c r="B66" s="78"/>
      <c r="C66" s="178"/>
      <c r="D66" s="179"/>
      <c r="E66" s="178"/>
      <c r="F66" s="181"/>
      <c r="G66" s="182"/>
      <c r="H66" s="178"/>
      <c r="I66" s="178"/>
    </row>
    <row r="67" spans="1:9" ht="12.75">
      <c r="A67" s="97"/>
      <c r="B67" s="78"/>
      <c r="C67" s="178"/>
      <c r="D67" s="179"/>
      <c r="E67" s="178"/>
      <c r="F67" s="181"/>
      <c r="G67" s="182"/>
      <c r="H67" s="178"/>
      <c r="I67" s="178"/>
    </row>
    <row r="68" spans="1:9" ht="12.75">
      <c r="A68" s="97"/>
      <c r="B68" s="78"/>
      <c r="C68" s="178"/>
      <c r="D68" s="179"/>
      <c r="E68" s="179"/>
      <c r="F68" s="181"/>
      <c r="G68" s="183"/>
      <c r="H68" s="183"/>
      <c r="I68" s="178"/>
    </row>
    <row r="69" spans="1:10" ht="12.75">
      <c r="A69" s="74"/>
      <c r="B69" s="199" t="s">
        <v>691</v>
      </c>
      <c r="C69" s="199"/>
      <c r="D69" s="199"/>
      <c r="E69" s="199"/>
      <c r="F69" s="199"/>
      <c r="G69" s="142">
        <f>SUM(G56:G68)</f>
        <v>43098.06</v>
      </c>
      <c r="H69" s="74"/>
      <c r="I69" s="361">
        <f>J1</f>
        <v>274766.62</v>
      </c>
      <c r="J69" s="35">
        <f>G69</f>
        <v>43098.06</v>
      </c>
    </row>
    <row r="70" spans="2:9" ht="12.75">
      <c r="B70" s="53"/>
      <c r="C70" s="52"/>
      <c r="D70" s="53"/>
      <c r="E70" s="53"/>
      <c r="F70" s="52"/>
      <c r="G70" s="138"/>
      <c r="H70" s="52"/>
      <c r="I70" s="52"/>
    </row>
    <row r="71" ht="12.75">
      <c r="G71" s="42"/>
    </row>
    <row r="72" spans="1:9" ht="12.75">
      <c r="A72" s="61" t="s">
        <v>1428</v>
      </c>
      <c r="C72" s="61" t="s">
        <v>1642</v>
      </c>
      <c r="E72" s="61" t="s">
        <v>1643</v>
      </c>
      <c r="F72" s="61"/>
      <c r="G72" s="137" t="s">
        <v>1467</v>
      </c>
      <c r="H72" s="61"/>
      <c r="I72" s="61"/>
    </row>
    <row r="73" spans="2:9" ht="12.75">
      <c r="B73" s="44"/>
      <c r="C73" s="44"/>
      <c r="D73" s="44"/>
      <c r="E73" s="44"/>
      <c r="F73" s="44"/>
      <c r="G73" s="137"/>
      <c r="H73" s="44"/>
      <c r="I73" s="44"/>
    </row>
    <row r="74" spans="2:9" ht="12.75">
      <c r="B74" s="61"/>
      <c r="C74" s="61"/>
      <c r="D74" s="61"/>
      <c r="E74" s="61"/>
      <c r="F74" s="61"/>
      <c r="G74" s="137"/>
      <c r="H74" s="61"/>
      <c r="I74" s="61"/>
    </row>
    <row r="75" spans="2:9" ht="12.75">
      <c r="B75" s="44"/>
      <c r="C75" s="44"/>
      <c r="D75" s="44"/>
      <c r="E75" s="44"/>
      <c r="F75" s="44"/>
      <c r="G75" s="137"/>
      <c r="H75" s="44"/>
      <c r="I75" s="44"/>
    </row>
    <row r="76" spans="1:9" ht="12.75">
      <c r="A76" s="49" t="s">
        <v>1809</v>
      </c>
      <c r="C76" s="61" t="s">
        <v>1810</v>
      </c>
      <c r="D76" s="168"/>
      <c r="E76" s="61" t="s">
        <v>1773</v>
      </c>
      <c r="F76" s="61"/>
      <c r="G76" s="137" t="s">
        <v>1401</v>
      </c>
      <c r="H76" s="61"/>
      <c r="I76" s="61"/>
    </row>
  </sheetData>
  <sheetProtection/>
  <autoFilter ref="A2:I76"/>
  <printOptions/>
  <pageMargins left="0.7" right="0.7" top="0.75" bottom="0.75" header="0.3" footer="0.3"/>
  <pageSetup fitToHeight="0" fitToWidth="1" horizontalDpi="600" verticalDpi="600" orientation="landscape" scale="83" r:id="rId1"/>
  <rowBreaks count="2" manualBreakCount="2">
    <brk id="20" max="255" man="1"/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SheetLayoutView="100" zoomScalePageLayoutView="0" workbookViewId="0" topLeftCell="A1">
      <selection activeCell="C1" sqref="C1"/>
    </sheetView>
  </sheetViews>
  <sheetFormatPr defaultColWidth="11.421875" defaultRowHeight="12.75"/>
  <cols>
    <col min="2" max="2" width="11.140625" style="0" customWidth="1"/>
    <col min="3" max="3" width="20.00390625" style="0" customWidth="1"/>
    <col min="4" max="4" width="26.8515625" style="0" customWidth="1"/>
    <col min="5" max="5" width="22.57421875" style="0" customWidth="1"/>
    <col min="6" max="6" width="11.421875" style="0" customWidth="1"/>
    <col min="7" max="7" width="12.28125" style="0" bestFit="1" customWidth="1"/>
    <col min="8" max="8" width="13.7109375" style="0" customWidth="1"/>
    <col min="9" max="9" width="16.00390625" style="0" customWidth="1"/>
    <col min="10" max="10" width="12.28125" style="0" bestFit="1" customWidth="1"/>
  </cols>
  <sheetData>
    <row r="1" ht="12.75">
      <c r="J1">
        <f>SUM(J2:J47)</f>
        <v>198320</v>
      </c>
    </row>
    <row r="2" spans="2:3" ht="15.75">
      <c r="B2" s="2" t="s">
        <v>45</v>
      </c>
      <c r="C2" s="2"/>
    </row>
    <row r="3" spans="2:8" ht="15.75">
      <c r="B3" s="2" t="s">
        <v>10</v>
      </c>
      <c r="C3" s="2"/>
      <c r="H3" s="21" t="s">
        <v>1884</v>
      </c>
    </row>
    <row r="4" spans="2:3" ht="15.75">
      <c r="B4" s="2" t="s">
        <v>1883</v>
      </c>
      <c r="C4" s="2"/>
    </row>
    <row r="5" spans="2:3" s="4" customFormat="1" ht="15.75">
      <c r="B5" s="2" t="s">
        <v>1403</v>
      </c>
      <c r="C5" s="2"/>
    </row>
    <row r="7" spans="1:9" s="6" customFormat="1" ht="24.75" customHeight="1">
      <c r="A7" s="171" t="s">
        <v>1782</v>
      </c>
      <c r="B7" s="9" t="s">
        <v>19</v>
      </c>
      <c r="C7" s="9" t="s">
        <v>9</v>
      </c>
      <c r="D7" s="9" t="s">
        <v>12</v>
      </c>
      <c r="E7" s="9" t="s">
        <v>22</v>
      </c>
      <c r="F7" s="9" t="s">
        <v>13</v>
      </c>
      <c r="G7" s="9" t="s">
        <v>3</v>
      </c>
      <c r="H7" s="9" t="s">
        <v>4</v>
      </c>
      <c r="I7" s="9" t="s">
        <v>11</v>
      </c>
    </row>
    <row r="8" spans="1:9" ht="12.75">
      <c r="A8" s="8"/>
      <c r="B8" s="7"/>
      <c r="C8" s="7"/>
      <c r="D8" s="7"/>
      <c r="E8" s="7"/>
      <c r="F8" s="7"/>
      <c r="G8" s="7"/>
      <c r="H8" s="7"/>
      <c r="I8" s="7"/>
    </row>
    <row r="9" spans="1:9" ht="17.25">
      <c r="A9" s="8"/>
      <c r="B9" s="17"/>
      <c r="C9" s="15"/>
      <c r="D9" s="16" t="s">
        <v>1405</v>
      </c>
      <c r="E9" s="18"/>
      <c r="F9" s="22"/>
      <c r="G9" s="19">
        <v>34811.6</v>
      </c>
      <c r="H9" s="33" t="s">
        <v>1197</v>
      </c>
      <c r="I9" s="18" t="s">
        <v>1195</v>
      </c>
    </row>
    <row r="10" spans="1:9" ht="17.25">
      <c r="A10" s="8"/>
      <c r="B10" s="17"/>
      <c r="C10" s="15"/>
      <c r="D10" s="16" t="s">
        <v>1406</v>
      </c>
      <c r="E10" s="18"/>
      <c r="F10" s="22"/>
      <c r="G10" s="19">
        <v>10324</v>
      </c>
      <c r="H10" s="33" t="s">
        <v>1197</v>
      </c>
      <c r="I10" s="18" t="s">
        <v>1195</v>
      </c>
    </row>
    <row r="11" spans="1:9" ht="17.25">
      <c r="A11" s="8"/>
      <c r="B11" s="17"/>
      <c r="C11" s="15"/>
      <c r="D11" s="16" t="s">
        <v>1407</v>
      </c>
      <c r="E11" s="18"/>
      <c r="F11" s="22"/>
      <c r="G11" s="19">
        <v>4951.48</v>
      </c>
      <c r="H11" s="33" t="s">
        <v>1197</v>
      </c>
      <c r="I11" s="18" t="s">
        <v>1195</v>
      </c>
    </row>
    <row r="12" spans="1:9" ht="17.25">
      <c r="A12" s="8"/>
      <c r="B12" s="17"/>
      <c r="C12" s="15"/>
      <c r="D12" s="16" t="s">
        <v>1408</v>
      </c>
      <c r="E12" s="18"/>
      <c r="F12" s="22"/>
      <c r="G12" s="19">
        <v>5684</v>
      </c>
      <c r="H12" s="33" t="s">
        <v>1197</v>
      </c>
      <c r="I12" s="18" t="s">
        <v>1195</v>
      </c>
    </row>
    <row r="13" spans="1:9" ht="17.25">
      <c r="A13" s="8"/>
      <c r="B13" s="17"/>
      <c r="C13" s="15"/>
      <c r="D13" s="16" t="s">
        <v>1409</v>
      </c>
      <c r="E13" s="18"/>
      <c r="F13" s="22"/>
      <c r="G13" s="19">
        <v>14987.2</v>
      </c>
      <c r="H13" s="33" t="s">
        <v>1197</v>
      </c>
      <c r="I13" s="18" t="s">
        <v>1195</v>
      </c>
    </row>
    <row r="14" spans="1:9" ht="17.25">
      <c r="A14" s="8"/>
      <c r="B14" s="17"/>
      <c r="C14" s="15"/>
      <c r="D14" s="16" t="s">
        <v>744</v>
      </c>
      <c r="E14" s="18"/>
      <c r="F14" s="22"/>
      <c r="G14" s="19">
        <v>38241.72</v>
      </c>
      <c r="H14" s="33" t="s">
        <v>1197</v>
      </c>
      <c r="I14" s="18" t="s">
        <v>1195</v>
      </c>
    </row>
    <row r="15" spans="1:9" ht="13.5">
      <c r="A15" s="8"/>
      <c r="B15" s="17"/>
      <c r="C15" s="15"/>
      <c r="D15" s="16"/>
      <c r="E15" s="18"/>
      <c r="F15" s="22"/>
      <c r="G15" s="19"/>
      <c r="H15" s="33"/>
      <c r="I15" s="18"/>
    </row>
    <row r="16" spans="1:9" ht="13.5">
      <c r="A16" s="8"/>
      <c r="B16" s="17"/>
      <c r="C16" s="15"/>
      <c r="D16" s="16"/>
      <c r="E16" s="18"/>
      <c r="F16" s="22"/>
      <c r="G16" s="19"/>
      <c r="H16" s="33"/>
      <c r="I16" s="18"/>
    </row>
    <row r="17" spans="1:9" ht="13.5">
      <c r="A17" s="8"/>
      <c r="B17" s="17"/>
      <c r="C17" s="15"/>
      <c r="D17" s="16"/>
      <c r="E17" s="18"/>
      <c r="F17" s="22"/>
      <c r="G17" s="19"/>
      <c r="H17" s="33"/>
      <c r="I17" s="18"/>
    </row>
    <row r="18" spans="1:9" ht="13.5">
      <c r="A18" s="8"/>
      <c r="B18" s="17"/>
      <c r="C18" s="15"/>
      <c r="D18" s="16"/>
      <c r="E18" s="18"/>
      <c r="F18" s="22"/>
      <c r="G18" s="19"/>
      <c r="H18" s="33"/>
      <c r="I18" s="18"/>
    </row>
    <row r="19" spans="1:9" ht="13.5">
      <c r="A19" s="3"/>
      <c r="B19" s="17"/>
      <c r="C19" s="15"/>
      <c r="D19" s="16"/>
      <c r="E19" s="18"/>
      <c r="F19" s="22"/>
      <c r="G19" s="19"/>
      <c r="H19" s="34"/>
      <c r="I19" s="30"/>
    </row>
    <row r="20" spans="2:10" ht="12.75">
      <c r="B20" s="388" t="s">
        <v>691</v>
      </c>
      <c r="C20" s="389"/>
      <c r="D20" s="389"/>
      <c r="E20" s="389"/>
      <c r="F20" s="390"/>
      <c r="G20" s="394">
        <f>SUM(G9:G19)</f>
        <v>109000</v>
      </c>
      <c r="H20" s="144"/>
      <c r="I20" s="145"/>
      <c r="J20" s="154">
        <f>G20</f>
        <v>109000</v>
      </c>
    </row>
    <row r="21" spans="2:9" ht="12.75">
      <c r="B21" s="391"/>
      <c r="C21" s="392"/>
      <c r="D21" s="392"/>
      <c r="E21" s="392"/>
      <c r="F21" s="393"/>
      <c r="G21" s="394"/>
      <c r="H21" s="144"/>
      <c r="I21" s="146"/>
    </row>
    <row r="22" spans="2:9" ht="12.75">
      <c r="B22" s="44" t="s">
        <v>1647</v>
      </c>
      <c r="C22" s="44"/>
      <c r="D22" s="49" t="s">
        <v>6</v>
      </c>
      <c r="E22" s="49" t="s">
        <v>1643</v>
      </c>
      <c r="F22" s="44"/>
      <c r="G22" s="44" t="s">
        <v>1467</v>
      </c>
      <c r="H22" s="44"/>
      <c r="I22" s="44"/>
    </row>
    <row r="24" spans="2:9" ht="12.75">
      <c r="B24" s="44"/>
      <c r="C24" s="44"/>
      <c r="D24" s="44"/>
      <c r="E24" s="44"/>
      <c r="F24" s="44"/>
      <c r="G24" s="44"/>
      <c r="H24" s="44"/>
      <c r="I24" s="44"/>
    </row>
    <row r="26" spans="2:9" ht="12.75">
      <c r="B26" s="44" t="s">
        <v>1672</v>
      </c>
      <c r="C26" s="44"/>
      <c r="D26" s="44" t="s">
        <v>1399</v>
      </c>
      <c r="E26" s="44" t="s">
        <v>1775</v>
      </c>
      <c r="F26" s="44"/>
      <c r="G26" s="44" t="s">
        <v>1401</v>
      </c>
      <c r="H26" s="44"/>
      <c r="I26" s="44"/>
    </row>
    <row r="28" spans="2:3" ht="15.75">
      <c r="B28" s="2" t="s">
        <v>45</v>
      </c>
      <c r="C28" s="2"/>
    </row>
    <row r="29" spans="2:8" ht="15.75">
      <c r="B29" s="2" t="s">
        <v>10</v>
      </c>
      <c r="C29" s="2"/>
      <c r="H29" t="s">
        <v>1884</v>
      </c>
    </row>
    <row r="30" spans="2:3" ht="15.75">
      <c r="B30" s="2" t="s">
        <v>1883</v>
      </c>
      <c r="C30" s="2"/>
    </row>
    <row r="31" spans="2:9" ht="15.75">
      <c r="B31" s="2" t="s">
        <v>1403</v>
      </c>
      <c r="C31" s="2"/>
      <c r="D31" s="4"/>
      <c r="E31" s="4"/>
      <c r="F31" s="4"/>
      <c r="G31" s="4"/>
      <c r="H31" s="4"/>
      <c r="I31" s="4"/>
    </row>
    <row r="33" spans="1:9" ht="25.5">
      <c r="A33" s="171" t="s">
        <v>1782</v>
      </c>
      <c r="B33" s="9" t="s">
        <v>19</v>
      </c>
      <c r="C33" s="9" t="s">
        <v>9</v>
      </c>
      <c r="D33" s="9" t="s">
        <v>12</v>
      </c>
      <c r="E33" s="9" t="s">
        <v>22</v>
      </c>
      <c r="F33" s="9" t="s">
        <v>13</v>
      </c>
      <c r="G33" s="9" t="s">
        <v>3</v>
      </c>
      <c r="H33" s="9" t="s">
        <v>4</v>
      </c>
      <c r="I33" s="9" t="s">
        <v>11</v>
      </c>
    </row>
    <row r="34" spans="1:9" ht="33.75">
      <c r="A34" s="8" t="s">
        <v>1807</v>
      </c>
      <c r="B34" s="74">
        <v>10267</v>
      </c>
      <c r="C34" s="92">
        <v>1</v>
      </c>
      <c r="D34" s="111" t="s">
        <v>1680</v>
      </c>
      <c r="E34" s="107" t="s">
        <v>1333</v>
      </c>
      <c r="F34" s="108">
        <v>43283</v>
      </c>
      <c r="G34" s="109">
        <v>42920</v>
      </c>
      <c r="H34" s="33" t="s">
        <v>1197</v>
      </c>
      <c r="I34" s="18" t="s">
        <v>1195</v>
      </c>
    </row>
    <row r="35" spans="1:9" ht="22.5">
      <c r="A35" s="8" t="s">
        <v>1807</v>
      </c>
      <c r="B35" s="74">
        <v>10268</v>
      </c>
      <c r="C35" s="92">
        <v>1</v>
      </c>
      <c r="D35" s="111" t="s">
        <v>1681</v>
      </c>
      <c r="E35" s="107" t="s">
        <v>1333</v>
      </c>
      <c r="F35" s="108">
        <v>43283</v>
      </c>
      <c r="G35" s="109">
        <v>29000</v>
      </c>
      <c r="H35" s="33" t="s">
        <v>1197</v>
      </c>
      <c r="I35" s="18" t="s">
        <v>1195</v>
      </c>
    </row>
    <row r="36" spans="1:9" ht="33.75">
      <c r="A36" s="8" t="s">
        <v>1807</v>
      </c>
      <c r="B36" s="74">
        <v>10269</v>
      </c>
      <c r="C36" s="92">
        <v>1</v>
      </c>
      <c r="D36" s="111" t="s">
        <v>1682</v>
      </c>
      <c r="E36" s="107" t="s">
        <v>1333</v>
      </c>
      <c r="F36" s="108">
        <v>43283</v>
      </c>
      <c r="G36" s="109">
        <v>17400</v>
      </c>
      <c r="H36" s="33" t="s">
        <v>1197</v>
      </c>
      <c r="I36" s="18" t="s">
        <v>1195</v>
      </c>
    </row>
    <row r="37" spans="1:9" ht="13.5">
      <c r="A37" s="8"/>
      <c r="B37" s="17"/>
      <c r="C37" s="15"/>
      <c r="D37" s="16"/>
      <c r="E37" s="18"/>
      <c r="F37" s="22"/>
      <c r="G37" s="19"/>
      <c r="H37" s="33"/>
      <c r="I37" s="18"/>
    </row>
    <row r="38" spans="1:9" ht="13.5">
      <c r="A38" s="8"/>
      <c r="B38" s="17"/>
      <c r="C38" s="15"/>
      <c r="D38" s="16"/>
      <c r="E38" s="18"/>
      <c r="F38" s="22"/>
      <c r="G38" s="19"/>
      <c r="H38" s="33"/>
      <c r="I38" s="18"/>
    </row>
    <row r="39" spans="1:9" ht="13.5">
      <c r="A39" s="8"/>
      <c r="B39" s="17"/>
      <c r="C39" s="15"/>
      <c r="D39" s="16"/>
      <c r="E39" s="18"/>
      <c r="F39" s="22"/>
      <c r="G39" s="19"/>
      <c r="H39" s="33"/>
      <c r="I39" s="18"/>
    </row>
    <row r="40" spans="1:9" ht="13.5">
      <c r="A40" s="8"/>
      <c r="B40" s="17"/>
      <c r="C40" s="15"/>
      <c r="D40" s="16"/>
      <c r="E40" s="18"/>
      <c r="F40" s="22"/>
      <c r="G40" s="19"/>
      <c r="H40" s="33"/>
      <c r="I40" s="18"/>
    </row>
    <row r="41" spans="1:9" ht="13.5">
      <c r="A41" s="8"/>
      <c r="B41" s="17"/>
      <c r="C41" s="15"/>
      <c r="D41" s="16"/>
      <c r="E41" s="18"/>
      <c r="F41" s="22"/>
      <c r="G41" s="19"/>
      <c r="H41" s="33"/>
      <c r="I41" s="18"/>
    </row>
    <row r="42" spans="1:9" ht="13.5">
      <c r="A42" s="8"/>
      <c r="B42" s="17"/>
      <c r="C42" s="15"/>
      <c r="D42" s="16"/>
      <c r="E42" s="18"/>
      <c r="F42" s="22"/>
      <c r="G42" s="19"/>
      <c r="H42" s="33"/>
      <c r="I42" s="18"/>
    </row>
    <row r="43" spans="1:9" ht="13.5">
      <c r="A43" s="8"/>
      <c r="B43" s="17"/>
      <c r="C43" s="15"/>
      <c r="D43" s="16"/>
      <c r="E43" s="18"/>
      <c r="F43" s="22"/>
      <c r="G43" s="19"/>
      <c r="H43" s="33"/>
      <c r="I43" s="18"/>
    </row>
    <row r="44" spans="1:9" ht="13.5">
      <c r="A44" s="8"/>
      <c r="B44" s="17"/>
      <c r="C44" s="15"/>
      <c r="D44" s="16"/>
      <c r="E44" s="18"/>
      <c r="F44" s="22"/>
      <c r="G44" s="19"/>
      <c r="H44" s="33"/>
      <c r="I44" s="18"/>
    </row>
    <row r="45" spans="1:9" ht="13.5">
      <c r="A45" s="3"/>
      <c r="B45" s="17"/>
      <c r="C45" s="15"/>
      <c r="D45" s="16"/>
      <c r="E45" s="18"/>
      <c r="F45" s="22"/>
      <c r="G45" s="19"/>
      <c r="H45" s="33"/>
      <c r="I45" s="18"/>
    </row>
    <row r="46" spans="2:9" ht="12.75">
      <c r="B46" s="388" t="s">
        <v>691</v>
      </c>
      <c r="C46" s="389"/>
      <c r="D46" s="389"/>
      <c r="E46" s="389"/>
      <c r="F46" s="390"/>
      <c r="G46" s="394">
        <v>89320</v>
      </c>
      <c r="H46" s="34"/>
      <c r="I46" s="30"/>
    </row>
    <row r="47" spans="2:10" ht="12.75">
      <c r="B47" s="391"/>
      <c r="C47" s="392"/>
      <c r="D47" s="392"/>
      <c r="E47" s="392"/>
      <c r="F47" s="393"/>
      <c r="G47" s="394"/>
      <c r="H47" s="43"/>
      <c r="I47" s="147">
        <f>G46+G20</f>
        <v>198320</v>
      </c>
      <c r="J47" s="35">
        <f>G46</f>
        <v>89320</v>
      </c>
    </row>
    <row r="48" spans="2:8" ht="12.75">
      <c r="B48" s="44" t="s">
        <v>1647</v>
      </c>
      <c r="C48" s="44"/>
      <c r="D48" s="49" t="s">
        <v>6</v>
      </c>
      <c r="E48" s="49" t="s">
        <v>1643</v>
      </c>
      <c r="F48" s="44"/>
      <c r="G48" s="44" t="s">
        <v>1467</v>
      </c>
      <c r="H48" s="44"/>
    </row>
    <row r="50" spans="2:9" ht="12.75">
      <c r="B50" s="44"/>
      <c r="C50" s="44"/>
      <c r="D50" s="44"/>
      <c r="E50" s="44"/>
      <c r="F50" s="44"/>
      <c r="G50" s="44"/>
      <c r="H50" s="44"/>
      <c r="I50" s="44"/>
    </row>
    <row r="52" spans="2:9" ht="12.75">
      <c r="B52" s="44" t="s">
        <v>1672</v>
      </c>
      <c r="C52" s="44"/>
      <c r="D52" s="44" t="s">
        <v>1399</v>
      </c>
      <c r="E52" s="44" t="s">
        <v>1775</v>
      </c>
      <c r="F52" s="44"/>
      <c r="G52" s="44" t="s">
        <v>1401</v>
      </c>
      <c r="H52" s="44"/>
      <c r="I52" s="44"/>
    </row>
  </sheetData>
  <sheetProtection/>
  <autoFilter ref="A2:J52"/>
  <mergeCells count="4">
    <mergeCell ref="B20:F21"/>
    <mergeCell ref="G20:G21"/>
    <mergeCell ref="B46:F47"/>
    <mergeCell ref="G46:G47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scale="95" r:id="rId2"/>
  <rowBreaks count="1" manualBreakCount="1">
    <brk id="27" max="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5"/>
  <sheetViews>
    <sheetView tabSelected="1" view="pageBreakPreview" zoomScaleSheetLayoutView="100" zoomScalePageLayoutView="0" workbookViewId="0" topLeftCell="A1">
      <pane ySplit="7" topLeftCell="A150" activePane="bottomLeft" state="frozen"/>
      <selection pane="topLeft" activeCell="H6" sqref="H6"/>
      <selection pane="bottomLeft" activeCell="A153" sqref="A153"/>
    </sheetView>
  </sheetViews>
  <sheetFormatPr defaultColWidth="11.421875" defaultRowHeight="12.75"/>
  <cols>
    <col min="2" max="2" width="27.7109375" style="0" customWidth="1"/>
    <col min="3" max="3" width="12.28125" style="0" customWidth="1"/>
    <col min="4" max="4" width="28.8515625" style="0" customWidth="1"/>
    <col min="5" max="5" width="26.421875" style="0" customWidth="1"/>
    <col min="6" max="6" width="12.00390625" style="0" customWidth="1"/>
    <col min="7" max="7" width="15.421875" style="71" bestFit="1" customWidth="1"/>
    <col min="8" max="8" width="13.57421875" style="0" customWidth="1"/>
    <col min="9" max="9" width="18.57421875" style="0" customWidth="1"/>
    <col min="10" max="10" width="14.8515625" style="0" bestFit="1" customWidth="1"/>
  </cols>
  <sheetData>
    <row r="1" ht="12.75">
      <c r="J1">
        <f>SUM(J2:J181)</f>
        <v>13767451.420000002</v>
      </c>
    </row>
    <row r="2" spans="2:3" ht="15.75">
      <c r="B2" s="2" t="s">
        <v>45</v>
      </c>
      <c r="C2" s="2"/>
    </row>
    <row r="3" spans="2:9" ht="15.75">
      <c r="B3" s="2" t="s">
        <v>10</v>
      </c>
      <c r="C3" s="2"/>
      <c r="I3" s="21" t="s">
        <v>1884</v>
      </c>
    </row>
    <row r="4" spans="2:4" ht="15.75">
      <c r="B4" s="205" t="s">
        <v>1883</v>
      </c>
      <c r="C4" s="2"/>
      <c r="D4" s="88"/>
    </row>
    <row r="5" spans="2:7" s="4" customFormat="1" ht="15.75">
      <c r="B5" s="2" t="s">
        <v>23</v>
      </c>
      <c r="C5" s="2"/>
      <c r="G5" s="120"/>
    </row>
    <row r="7" spans="1:9" s="1" customFormat="1" ht="24.75" customHeight="1">
      <c r="A7" s="171" t="s">
        <v>1782</v>
      </c>
      <c r="B7" s="189" t="s">
        <v>19</v>
      </c>
      <c r="C7" s="9" t="s">
        <v>9</v>
      </c>
      <c r="D7" s="9" t="s">
        <v>12</v>
      </c>
      <c r="E7" s="9" t="s">
        <v>22</v>
      </c>
      <c r="F7" s="9" t="s">
        <v>13</v>
      </c>
      <c r="G7" s="121" t="s">
        <v>3</v>
      </c>
      <c r="H7" s="9" t="s">
        <v>4</v>
      </c>
      <c r="I7" s="9" t="s">
        <v>11</v>
      </c>
    </row>
    <row r="8" spans="1:9" ht="12.75">
      <c r="A8" s="8"/>
      <c r="B8" s="190"/>
      <c r="C8" s="7"/>
      <c r="D8" s="7"/>
      <c r="E8" s="7"/>
      <c r="F8" s="7"/>
      <c r="G8" s="90"/>
      <c r="H8" s="7"/>
      <c r="I8" s="7"/>
    </row>
    <row r="9" spans="1:9" ht="67.5">
      <c r="A9" s="8"/>
      <c r="B9" s="23" t="str">
        <f>'[1]EQ TRANSPORTE'!A7</f>
        <v>MAT PRES ET CAMTA 01</v>
      </c>
      <c r="C9" s="15"/>
      <c r="D9" s="16" t="s">
        <v>1355</v>
      </c>
      <c r="E9" s="18" t="str">
        <f>'[1]EQ TRANSPORTE'!D7</f>
        <v>PRESIDENCIA MUNICIPAL</v>
      </c>
      <c r="F9" s="22">
        <f>'[1]EQ TRANSPORTE'!E7</f>
        <v>38200</v>
      </c>
      <c r="G9" s="122">
        <f>'[1]EQ TRANSPORTE'!F7</f>
        <v>220000</v>
      </c>
      <c r="H9" s="33" t="s">
        <v>1196</v>
      </c>
      <c r="I9" s="18" t="s">
        <v>1193</v>
      </c>
    </row>
    <row r="10" spans="1:9" ht="40.5">
      <c r="A10" s="8"/>
      <c r="B10" s="23"/>
      <c r="C10" s="15"/>
      <c r="D10" s="16" t="s">
        <v>1356</v>
      </c>
      <c r="E10" s="18" t="str">
        <f>'[1]EQ TRANSPORTE'!D8</f>
        <v>PRESIDENCIA MUNICIPAL</v>
      </c>
      <c r="F10" s="22">
        <f>'[1]EQ TRANSPORTE'!E8</f>
        <v>40940</v>
      </c>
      <c r="G10" s="122">
        <f>'[1]EQ TRANSPORTE'!F8</f>
        <v>270000</v>
      </c>
      <c r="H10" s="33" t="s">
        <v>1196</v>
      </c>
      <c r="I10" s="18" t="s">
        <v>1193</v>
      </c>
    </row>
    <row r="11" spans="1:9" ht="67.5">
      <c r="A11" s="8"/>
      <c r="B11" s="23" t="str">
        <f>'[1]EQ TRANSPORTE'!A9</f>
        <v>MAT AYT ET AUT 01</v>
      </c>
      <c r="C11" s="15"/>
      <c r="D11" s="16" t="s">
        <v>1357</v>
      </c>
      <c r="E11" s="18" t="str">
        <f>'[1]EQ TRANSPORTE'!D9</f>
        <v>H. AYUNTAMIENTO</v>
      </c>
      <c r="F11" s="22">
        <f>'[1]EQ TRANSPORTE'!E9</f>
        <v>39172</v>
      </c>
      <c r="G11" s="122">
        <f>'[1]EQ TRANSPORTE'!F9</f>
        <v>95975</v>
      </c>
      <c r="H11" s="33" t="s">
        <v>1196</v>
      </c>
      <c r="I11" s="18" t="s">
        <v>1193</v>
      </c>
    </row>
    <row r="12" spans="1:9" ht="40.5">
      <c r="A12" s="8"/>
      <c r="B12" s="23" t="str">
        <f>'[1]EQ TRANSPORTE'!A10</f>
        <v>MAT AYT ET CAM  01</v>
      </c>
      <c r="C12" s="15"/>
      <c r="D12" s="16" t="s">
        <v>1358</v>
      </c>
      <c r="E12" s="18" t="str">
        <f>'[1]EQ TRANSPORTE'!D10</f>
        <v>H. AYUNTAMIENTO</v>
      </c>
      <c r="F12" s="22">
        <f>'[1]EQ TRANSPORTE'!E10</f>
        <v>40448</v>
      </c>
      <c r="G12" s="122">
        <f>'[1]EQ TRANSPORTE'!F10</f>
        <v>90000</v>
      </c>
      <c r="H12" s="33" t="s">
        <v>1196</v>
      </c>
      <c r="I12" s="18" t="s">
        <v>1193</v>
      </c>
    </row>
    <row r="13" spans="1:9" ht="67.5">
      <c r="A13" s="8"/>
      <c r="B13" s="23" t="str">
        <f>'[1]EQ TRANSPORTE'!A11</f>
        <v>MAT DESS ET AUT 01</v>
      </c>
      <c r="C13" s="15"/>
      <c r="D13" s="16" t="s">
        <v>1359</v>
      </c>
      <c r="E13" s="18" t="str">
        <f>'[1]EQ TRANSPORTE'!D11</f>
        <v>DESRROLLO SOCIAL</v>
      </c>
      <c r="F13" s="22">
        <f>'[1]EQ TRANSPORTE'!E11</f>
        <v>39172</v>
      </c>
      <c r="G13" s="122">
        <f>'[1]EQ TRANSPORTE'!F11</f>
        <v>95975</v>
      </c>
      <c r="H13" s="33" t="s">
        <v>1196</v>
      </c>
      <c r="I13" s="18" t="s">
        <v>1193</v>
      </c>
    </row>
    <row r="14" spans="1:9" ht="27">
      <c r="A14" s="8"/>
      <c r="B14" s="23" t="str">
        <f>'[1]EQ TRANSPORTE'!A12</f>
        <v>MAT SMPAL ET VEH 01</v>
      </c>
      <c r="C14" s="15"/>
      <c r="D14" s="16" t="s">
        <v>1360</v>
      </c>
      <c r="E14" s="18" t="str">
        <f>'[1]EQ TRANSPORTE'!D12</f>
        <v>SECRETARIA GENERAL</v>
      </c>
      <c r="F14" s="22">
        <f>'[1]EQ TRANSPORTE'!E12</f>
        <v>40521</v>
      </c>
      <c r="G14" s="122">
        <f>'[1]EQ TRANSPORTE'!F12</f>
        <v>168000</v>
      </c>
      <c r="H14" s="33" t="s">
        <v>1196</v>
      </c>
      <c r="I14" s="18" t="s">
        <v>1193</v>
      </c>
    </row>
    <row r="15" spans="1:9" ht="40.5">
      <c r="A15" s="8"/>
      <c r="B15" s="23" t="str">
        <f>'[1]EQ TRANSPORTE'!A13</f>
        <v>MAT SMPAL ET VEH 02</v>
      </c>
      <c r="C15" s="15"/>
      <c r="D15" s="16" t="s">
        <v>1361</v>
      </c>
      <c r="E15" s="18" t="str">
        <f>'[1]EQ TRANSPORTE'!D13</f>
        <v>SECRETARIA GENERAL</v>
      </c>
      <c r="F15" s="22">
        <f>'[1]EQ TRANSPORTE'!E13</f>
        <v>40178</v>
      </c>
      <c r="G15" s="122">
        <f>'[1]EQ TRANSPORTE'!F13</f>
        <v>138000</v>
      </c>
      <c r="H15" s="33" t="s">
        <v>1196</v>
      </c>
      <c r="I15" s="18" t="s">
        <v>1193</v>
      </c>
    </row>
    <row r="16" spans="1:9" ht="54">
      <c r="A16" s="8"/>
      <c r="B16" s="23" t="str">
        <f>'[1]EQ TRANSPORTE'!A14</f>
        <v>MAT JUC ET AUT 01</v>
      </c>
      <c r="C16" s="15"/>
      <c r="D16" s="16" t="s">
        <v>1362</v>
      </c>
      <c r="E16" s="18" t="str">
        <f>'[1]EQ TRANSPORTE'!D14</f>
        <v>JUZGADO CONCILIADOR</v>
      </c>
      <c r="F16" s="22" t="str">
        <f>'[1]EQ TRANSPORTE'!E14</f>
        <v>ADMON. ANT</v>
      </c>
      <c r="G16" s="122">
        <f>'[1]EQ TRANSPORTE'!F14</f>
        <v>148500</v>
      </c>
      <c r="H16" s="33" t="s">
        <v>1196</v>
      </c>
      <c r="I16" s="18" t="s">
        <v>1193</v>
      </c>
    </row>
    <row r="17" spans="1:9" ht="27">
      <c r="A17" s="8"/>
      <c r="B17" s="23" t="str">
        <f>'[1]EQ TRANSPORTE'!A15</f>
        <v>MAT CI ET VEH 01</v>
      </c>
      <c r="C17" s="15"/>
      <c r="D17" s="16" t="s">
        <v>1363</v>
      </c>
      <c r="E17" s="18" t="str">
        <f>'[1]EQ TRANSPORTE'!D15</f>
        <v>CONTRALORIA INTERNA</v>
      </c>
      <c r="F17" s="22">
        <f>'[1]EQ TRANSPORTE'!E15</f>
        <v>40521</v>
      </c>
      <c r="G17" s="122">
        <f>'[1]EQ TRANSPORTE'!F15</f>
        <v>163000</v>
      </c>
      <c r="H17" s="33" t="s">
        <v>1196</v>
      </c>
      <c r="I17" s="18" t="s">
        <v>1193</v>
      </c>
    </row>
    <row r="18" spans="1:9" ht="40.5">
      <c r="A18" s="8"/>
      <c r="B18" s="23" t="str">
        <f>'[1]EQ TRANSPORTE'!A16</f>
        <v>MAT PC ET CAM 02</v>
      </c>
      <c r="C18" s="15"/>
      <c r="D18" s="16" t="s">
        <v>1364</v>
      </c>
      <c r="E18" s="18" t="str">
        <f>'[1]EQ TRANSPORTE'!D16</f>
        <v>PROTECCION CIVIL</v>
      </c>
      <c r="F18" s="22">
        <f>'[1]EQ TRANSPORTE'!E16</f>
        <v>40385</v>
      </c>
      <c r="G18" s="122">
        <f>'[1]EQ TRANSPORTE'!F16</f>
        <v>500000</v>
      </c>
      <c r="H18" s="33" t="s">
        <v>1196</v>
      </c>
      <c r="I18" s="18" t="s">
        <v>1193</v>
      </c>
    </row>
    <row r="19" spans="1:9" ht="40.5">
      <c r="A19" s="8"/>
      <c r="B19" s="191" t="str">
        <f>'[1]EQ TRANSPORTE'!A17</f>
        <v>MAT PC ET CAM 01</v>
      </c>
      <c r="C19" s="28"/>
      <c r="D19" s="29" t="s">
        <v>1365</v>
      </c>
      <c r="E19" s="30" t="str">
        <f>'[1]EQ TRANSPORTE'!D17</f>
        <v>PROTECCION CIVIL</v>
      </c>
      <c r="F19" s="32">
        <f>'[1]EQ TRANSPORTE'!E17</f>
        <v>38504</v>
      </c>
      <c r="G19" s="123">
        <f>'[1]EQ TRANSPORTE'!F17</f>
        <v>65079.49</v>
      </c>
      <c r="H19" s="34" t="s">
        <v>1196</v>
      </c>
      <c r="I19" s="30" t="s">
        <v>1193</v>
      </c>
    </row>
    <row r="20" spans="1:10" ht="13.5">
      <c r="A20" s="8"/>
      <c r="B20" s="23"/>
      <c r="C20" s="24"/>
      <c r="D20" s="24"/>
      <c r="E20" s="23"/>
      <c r="F20" s="25"/>
      <c r="G20" s="124">
        <f>SUM(G9:G19)</f>
        <v>1954529.49</v>
      </c>
      <c r="H20" s="43"/>
      <c r="I20" s="23"/>
      <c r="J20" s="71">
        <f>G20</f>
        <v>1954529.49</v>
      </c>
    </row>
    <row r="21" spans="1:9" ht="12.75">
      <c r="A21" s="8"/>
      <c r="B21" s="44" t="s">
        <v>1634</v>
      </c>
      <c r="C21" s="44"/>
      <c r="D21" s="49" t="s">
        <v>6</v>
      </c>
      <c r="E21" s="49" t="s">
        <v>1677</v>
      </c>
      <c r="F21" s="44"/>
      <c r="G21" s="125" t="s">
        <v>1624</v>
      </c>
      <c r="H21" s="44"/>
      <c r="I21" s="44"/>
    </row>
    <row r="22" spans="1:9" ht="12.75">
      <c r="A22" s="8"/>
      <c r="B22" s="10"/>
      <c r="C22" s="44"/>
      <c r="D22" s="49"/>
      <c r="E22" s="49"/>
      <c r="F22" s="44"/>
      <c r="G22" s="125"/>
      <c r="H22" s="44"/>
      <c r="I22" s="44"/>
    </row>
    <row r="23" spans="1:2" ht="12.75">
      <c r="A23" s="8"/>
      <c r="B23" s="44"/>
    </row>
    <row r="24" spans="1:9" ht="12.75">
      <c r="A24" s="8"/>
      <c r="B24" s="10"/>
      <c r="C24" s="44"/>
      <c r="D24" s="44"/>
      <c r="E24" s="44"/>
      <c r="F24" s="44"/>
      <c r="G24" s="125"/>
      <c r="H24" s="44"/>
      <c r="I24" s="44"/>
    </row>
    <row r="25" spans="1:9" ht="12.75">
      <c r="A25" s="8"/>
      <c r="B25" s="44" t="s">
        <v>1676</v>
      </c>
      <c r="C25" s="44"/>
      <c r="D25" s="49" t="s">
        <v>1399</v>
      </c>
      <c r="E25" s="49" t="s">
        <v>1779</v>
      </c>
      <c r="F25" s="44"/>
      <c r="G25" s="125" t="s">
        <v>1401</v>
      </c>
      <c r="H25" s="44"/>
      <c r="I25" s="44"/>
    </row>
    <row r="26" spans="1:9" ht="12.75">
      <c r="A26" s="8"/>
      <c r="B26" s="44"/>
      <c r="C26" s="44"/>
      <c r="D26" s="44"/>
      <c r="E26" s="44"/>
      <c r="F26" s="44"/>
      <c r="G26" s="125"/>
      <c r="H26" s="44"/>
      <c r="I26" s="44"/>
    </row>
    <row r="27" spans="1:3" ht="15.75">
      <c r="A27" s="8"/>
      <c r="B27" s="2" t="s">
        <v>45</v>
      </c>
      <c r="C27" s="2"/>
    </row>
    <row r="28" spans="1:9" ht="15.75">
      <c r="A28" s="8"/>
      <c r="B28" s="2" t="s">
        <v>10</v>
      </c>
      <c r="C28" s="2"/>
      <c r="I28" s="21" t="s">
        <v>1884</v>
      </c>
    </row>
    <row r="29" spans="1:3" ht="15.75">
      <c r="A29" s="8"/>
      <c r="B29" s="2" t="s">
        <v>1883</v>
      </c>
      <c r="C29" s="2"/>
    </row>
    <row r="30" spans="1:9" ht="15.75">
      <c r="A30" s="8"/>
      <c r="B30" s="2" t="s">
        <v>23</v>
      </c>
      <c r="C30" s="2"/>
      <c r="D30" s="4"/>
      <c r="E30" s="4"/>
      <c r="F30" s="4"/>
      <c r="G30" s="120"/>
      <c r="H30" s="4"/>
      <c r="I30" s="4"/>
    </row>
    <row r="31" ht="12.75">
      <c r="A31" s="8"/>
    </row>
    <row r="32" spans="1:9" ht="25.5">
      <c r="A32" s="9" t="s">
        <v>1782</v>
      </c>
      <c r="B32" s="189" t="s">
        <v>19</v>
      </c>
      <c r="C32" s="9" t="s">
        <v>9</v>
      </c>
      <c r="D32" s="9" t="s">
        <v>12</v>
      </c>
      <c r="E32" s="9" t="s">
        <v>22</v>
      </c>
      <c r="F32" s="9" t="s">
        <v>13</v>
      </c>
      <c r="G32" s="121" t="s">
        <v>3</v>
      </c>
      <c r="H32" s="9" t="s">
        <v>4</v>
      </c>
      <c r="I32" s="9" t="s">
        <v>11</v>
      </c>
    </row>
    <row r="33" spans="1:9" ht="12.75">
      <c r="A33" s="8"/>
      <c r="B33" s="190"/>
      <c r="C33" s="7"/>
      <c r="D33" s="7"/>
      <c r="E33" s="7"/>
      <c r="F33" s="7"/>
      <c r="G33" s="90"/>
      <c r="H33" s="7"/>
      <c r="I33" s="7"/>
    </row>
    <row r="34" spans="1:9" ht="67.5">
      <c r="A34" s="8"/>
      <c r="B34" s="23" t="str">
        <f>'[1]EQ TRANSPORTE'!A18</f>
        <v>MAT PC ET AMB 01</v>
      </c>
      <c r="C34" s="15"/>
      <c r="D34" s="16" t="s">
        <v>1366</v>
      </c>
      <c r="E34" s="18" t="str">
        <f>'[1]EQ TRANSPORTE'!D18</f>
        <v>PROTECCION CIVIL</v>
      </c>
      <c r="F34" s="22">
        <f>'[1]EQ TRANSPORTE'!E18</f>
        <v>37043</v>
      </c>
      <c r="G34" s="122">
        <f>'[1]EQ TRANSPORTE'!F18</f>
        <v>253552.75</v>
      </c>
      <c r="H34" s="33" t="s">
        <v>1196</v>
      </c>
      <c r="I34" s="18" t="s">
        <v>1193</v>
      </c>
    </row>
    <row r="35" spans="1:9" ht="54">
      <c r="A35" s="8"/>
      <c r="B35" s="23" t="str">
        <f>'[1]EQ TRANSPORTE'!A19</f>
        <v>MAT PC ET AMB 02</v>
      </c>
      <c r="C35" s="15"/>
      <c r="D35" s="16" t="s">
        <v>1367</v>
      </c>
      <c r="E35" s="18" t="str">
        <f>'[1]EQ TRANSPORTE'!D19</f>
        <v>PROTECCION CIVIL</v>
      </c>
      <c r="F35" s="22">
        <f>'[1]EQ TRANSPORTE'!E19</f>
        <v>39281</v>
      </c>
      <c r="G35" s="122">
        <f>'[1]EQ TRANSPORTE'!F19</f>
        <v>247000</v>
      </c>
      <c r="H35" s="33" t="s">
        <v>1196</v>
      </c>
      <c r="I35" s="18" t="s">
        <v>1193</v>
      </c>
    </row>
    <row r="36" spans="1:9" ht="40.5">
      <c r="A36" s="8"/>
      <c r="B36" s="23" t="str">
        <f>'[1]EQ TRANSPORTE'!A20</f>
        <v>MAT PC ET AMB 03</v>
      </c>
      <c r="C36" s="15"/>
      <c r="D36" s="16" t="s">
        <v>1368</v>
      </c>
      <c r="E36" s="18" t="str">
        <f>'[1]EQ TRANSPORTE'!D20</f>
        <v>PROTECCION CIVIL</v>
      </c>
      <c r="F36" s="22">
        <f>'[1]EQ TRANSPORTE'!E20</f>
        <v>40360</v>
      </c>
      <c r="G36" s="122">
        <f>'[1]EQ TRANSPORTE'!F20</f>
        <v>1</v>
      </c>
      <c r="H36" s="33" t="s">
        <v>1196</v>
      </c>
      <c r="I36" s="18" t="s">
        <v>1193</v>
      </c>
    </row>
    <row r="37" spans="1:9" ht="27">
      <c r="A37" s="8"/>
      <c r="B37" s="23" t="str">
        <f>'[1]EQ TRANSPORTE'!A21</f>
        <v>MAT PC ET AMB 04</v>
      </c>
      <c r="C37" s="15"/>
      <c r="D37" s="16" t="s">
        <v>1369</v>
      </c>
      <c r="E37" s="18" t="str">
        <f>'[1]EQ TRANSPORTE'!D21</f>
        <v>PROTECCION CIVIL</v>
      </c>
      <c r="F37" s="22">
        <f>'[1]EQ TRANSPORTE'!E21</f>
        <v>40380</v>
      </c>
      <c r="G37" s="122">
        <f>'[1]EQ TRANSPORTE'!F21</f>
        <v>1</v>
      </c>
      <c r="H37" s="33" t="s">
        <v>1196</v>
      </c>
      <c r="I37" s="18" t="s">
        <v>1193</v>
      </c>
    </row>
    <row r="38" spans="1:9" ht="40.5">
      <c r="A38" s="8"/>
      <c r="B38" s="23" t="str">
        <f>'[1]EQ TRANSPORTE'!A22</f>
        <v>MAT PC ET EQA 01</v>
      </c>
      <c r="C38" s="15"/>
      <c r="D38" s="16" t="s">
        <v>1370</v>
      </c>
      <c r="E38" s="18" t="str">
        <f>'[1]EQ TRANSPORTE'!D22</f>
        <v>PROTECCION CIVIL</v>
      </c>
      <c r="F38" s="22">
        <f>'[1]EQ TRANSPORTE'!E22</f>
        <v>40380</v>
      </c>
      <c r="G38" s="122">
        <f>'[1]EQ TRANSPORTE'!F22</f>
        <v>109000</v>
      </c>
      <c r="H38" s="33" t="s">
        <v>1196</v>
      </c>
      <c r="I38" s="18" t="s">
        <v>1193</v>
      </c>
    </row>
    <row r="39" spans="1:9" ht="40.5">
      <c r="A39" s="8"/>
      <c r="B39" s="23" t="str">
        <f>'[1]EQ TRANSPORTE'!A23</f>
        <v>MAT TES ET VEH 01</v>
      </c>
      <c r="C39" s="15"/>
      <c r="D39" s="16" t="s">
        <v>1371</v>
      </c>
      <c r="E39" s="18" t="str">
        <f>'[1]EQ TRANSPORTE'!D23</f>
        <v>TESORERIA MUNICIPAL</v>
      </c>
      <c r="F39" s="22">
        <f>'[1]EQ TRANSPORTE'!E23</f>
        <v>40178</v>
      </c>
      <c r="G39" s="122">
        <f>'[1]EQ TRANSPORTE'!F23</f>
        <v>155000</v>
      </c>
      <c r="H39" s="33" t="s">
        <v>1196</v>
      </c>
      <c r="I39" s="18" t="s">
        <v>1193</v>
      </c>
    </row>
    <row r="40" spans="1:9" ht="67.5">
      <c r="A40" s="8"/>
      <c r="B40" s="23" t="str">
        <f>'[1]EQ TRANSPORTE'!A24</f>
        <v>MAT TES ET AUT 02</v>
      </c>
      <c r="C40" s="15"/>
      <c r="D40" s="16" t="s">
        <v>1372</v>
      </c>
      <c r="E40" s="18" t="str">
        <f>'[1]EQ TRANSPORTE'!D24</f>
        <v>TESORERIA MUNICIPAL</v>
      </c>
      <c r="F40" s="22">
        <f>'[1]EQ TRANSPORTE'!E24</f>
        <v>39175</v>
      </c>
      <c r="G40" s="122">
        <f>'[1]EQ TRANSPORTE'!F24</f>
        <v>95975</v>
      </c>
      <c r="H40" s="33" t="s">
        <v>1196</v>
      </c>
      <c r="I40" s="18" t="s">
        <v>1193</v>
      </c>
    </row>
    <row r="41" spans="1:9" ht="67.5">
      <c r="A41" s="8"/>
      <c r="B41" s="23" t="str">
        <f>'[1]EQ TRANSPORTE'!A25</f>
        <v>MAT OP ET CAMTA 01</v>
      </c>
      <c r="C41" s="15"/>
      <c r="D41" s="16" t="s">
        <v>1373</v>
      </c>
      <c r="E41" s="18" t="str">
        <f>'[1]EQ TRANSPORTE'!D25</f>
        <v>OBRAS PUBLICAS</v>
      </c>
      <c r="F41" s="22" t="str">
        <f>'[1]EQ TRANSPORTE'!E25</f>
        <v>ADMON. ANT</v>
      </c>
      <c r="G41" s="122">
        <f>'[1]EQ TRANSPORTE'!F25</f>
        <v>82000</v>
      </c>
      <c r="H41" s="33" t="s">
        <v>1196</v>
      </c>
      <c r="I41" s="18" t="s">
        <v>1193</v>
      </c>
    </row>
    <row r="42" spans="1:9" ht="67.5">
      <c r="A42" s="8"/>
      <c r="B42" s="23" t="str">
        <f>'[1]EQ TRANSPORTE'!A26</f>
        <v>MAT OP ET CAMTA 02</v>
      </c>
      <c r="C42" s="15"/>
      <c r="D42" s="16" t="s">
        <v>1374</v>
      </c>
      <c r="E42" s="18" t="str">
        <f>'[1]EQ TRANSPORTE'!D26</f>
        <v>OBRAS PUBLICAS</v>
      </c>
      <c r="F42" s="22" t="str">
        <f>'[1]EQ TRANSPORTE'!E26</f>
        <v>ADMON. ANT</v>
      </c>
      <c r="G42" s="122">
        <f>'[1]EQ TRANSPORTE'!F26</f>
        <v>163000</v>
      </c>
      <c r="H42" s="33" t="s">
        <v>1196</v>
      </c>
      <c r="I42" s="18" t="s">
        <v>1193</v>
      </c>
    </row>
    <row r="43" spans="1:9" ht="67.5">
      <c r="A43" s="3"/>
      <c r="B43" s="191" t="str">
        <f>'[1]EQ TRANSPORTE'!A27</f>
        <v>MAT OP ET CAMTA 03</v>
      </c>
      <c r="C43" s="28"/>
      <c r="D43" s="29" t="s">
        <v>1375</v>
      </c>
      <c r="E43" s="30" t="str">
        <f>'[1]EQ TRANSPORTE'!D27</f>
        <v>OBRAS PUBLICAS</v>
      </c>
      <c r="F43" s="32">
        <f>'[1]EQ TRANSPORTE'!E27</f>
        <v>38200</v>
      </c>
      <c r="G43" s="123">
        <f>'[1]EQ TRANSPORTE'!F27</f>
        <v>41500</v>
      </c>
      <c r="H43" s="34" t="s">
        <v>1196</v>
      </c>
      <c r="I43" s="30" t="s">
        <v>1193</v>
      </c>
    </row>
    <row r="44" spans="1:10" ht="13.5">
      <c r="A44" s="8"/>
      <c r="B44" s="23"/>
      <c r="C44" s="24"/>
      <c r="D44" s="24"/>
      <c r="E44" s="23"/>
      <c r="F44" s="25"/>
      <c r="G44" s="124">
        <f>SUM(G34:G43)</f>
        <v>1147029.75</v>
      </c>
      <c r="H44" s="43"/>
      <c r="I44" s="23"/>
      <c r="J44" s="71">
        <f>G44</f>
        <v>1147029.75</v>
      </c>
    </row>
    <row r="45" spans="1:9" ht="12.75">
      <c r="A45" s="8"/>
      <c r="B45" s="44" t="s">
        <v>1634</v>
      </c>
      <c r="C45" s="44"/>
      <c r="D45" s="49" t="s">
        <v>6</v>
      </c>
      <c r="E45" s="49" t="s">
        <v>1677</v>
      </c>
      <c r="F45" s="44"/>
      <c r="G45" s="125" t="s">
        <v>1624</v>
      </c>
      <c r="H45" s="44"/>
      <c r="I45" s="44"/>
    </row>
    <row r="46" spans="1:9" ht="12.75">
      <c r="A46" s="8"/>
      <c r="B46" s="10"/>
      <c r="C46" s="44"/>
      <c r="D46" s="49"/>
      <c r="E46" s="49"/>
      <c r="F46" s="44"/>
      <c r="G46" s="125"/>
      <c r="H46" s="44"/>
      <c r="I46" s="44"/>
    </row>
    <row r="47" spans="1:2" ht="12.75">
      <c r="A47" s="8"/>
      <c r="B47" s="44"/>
    </row>
    <row r="48" spans="1:9" ht="12.75">
      <c r="A48" s="8"/>
      <c r="B48" s="10"/>
      <c r="C48" s="44"/>
      <c r="D48" s="49"/>
      <c r="E48" s="44"/>
      <c r="F48" s="44"/>
      <c r="G48" s="125"/>
      <c r="H48" s="44"/>
      <c r="I48" s="44"/>
    </row>
    <row r="49" spans="1:9" ht="12.75">
      <c r="A49" s="8"/>
      <c r="B49" s="44" t="s">
        <v>1676</v>
      </c>
      <c r="C49" s="44"/>
      <c r="D49" s="49" t="s">
        <v>1399</v>
      </c>
      <c r="E49" s="49" t="s">
        <v>1779</v>
      </c>
      <c r="F49" s="44"/>
      <c r="G49" s="125" t="s">
        <v>1401</v>
      </c>
      <c r="H49" s="44"/>
      <c r="I49" s="44"/>
    </row>
    <row r="50" spans="1:9" ht="12.75">
      <c r="A50" s="8"/>
      <c r="B50" s="44"/>
      <c r="C50" s="44"/>
      <c r="D50" s="44"/>
      <c r="E50" s="44"/>
      <c r="F50" s="44"/>
      <c r="G50" s="125"/>
      <c r="H50" s="44"/>
      <c r="I50" s="44"/>
    </row>
    <row r="51" spans="1:3" ht="15.75">
      <c r="A51" s="8"/>
      <c r="B51" s="2" t="s">
        <v>45</v>
      </c>
      <c r="C51" s="2"/>
    </row>
    <row r="52" spans="1:9" ht="15.75">
      <c r="A52" s="8"/>
      <c r="B52" s="2" t="s">
        <v>10</v>
      </c>
      <c r="C52" s="2"/>
      <c r="I52" s="21" t="s">
        <v>1884</v>
      </c>
    </row>
    <row r="53" spans="1:3" ht="15.75">
      <c r="A53" s="8"/>
      <c r="B53" s="2" t="s">
        <v>1883</v>
      </c>
      <c r="C53" s="2"/>
    </row>
    <row r="54" spans="1:9" ht="15.75">
      <c r="A54" s="8"/>
      <c r="B54" s="2" t="s">
        <v>23</v>
      </c>
      <c r="C54" s="2"/>
      <c r="D54" s="4"/>
      <c r="E54" s="4"/>
      <c r="F54" s="4"/>
      <c r="G54" s="120"/>
      <c r="H54" s="4"/>
      <c r="I54" s="4"/>
    </row>
    <row r="55" ht="12.75">
      <c r="A55" s="8"/>
    </row>
    <row r="56" spans="1:9" ht="25.5">
      <c r="A56" s="193" t="s">
        <v>1782</v>
      </c>
      <c r="B56" s="189" t="s">
        <v>19</v>
      </c>
      <c r="C56" s="9" t="s">
        <v>9</v>
      </c>
      <c r="D56" s="9" t="s">
        <v>12</v>
      </c>
      <c r="E56" s="9" t="s">
        <v>22</v>
      </c>
      <c r="F56" s="9" t="s">
        <v>13</v>
      </c>
      <c r="G56" s="121" t="s">
        <v>3</v>
      </c>
      <c r="H56" s="9" t="s">
        <v>4</v>
      </c>
      <c r="I56" s="9" t="s">
        <v>11</v>
      </c>
    </row>
    <row r="57" spans="1:9" ht="12.75">
      <c r="A57" s="8"/>
      <c r="B57" s="190"/>
      <c r="C57" s="7"/>
      <c r="D57" s="7"/>
      <c r="E57" s="7"/>
      <c r="F57" s="7"/>
      <c r="G57" s="90"/>
      <c r="H57" s="7"/>
      <c r="I57" s="7"/>
    </row>
    <row r="58" spans="1:9" ht="54">
      <c r="A58" s="8"/>
      <c r="B58" s="23" t="str">
        <f>'[1]EQ TRANSPORTE'!A28</f>
        <v>MAT OP ET CAMTA 04</v>
      </c>
      <c r="C58" s="15"/>
      <c r="D58" s="16" t="s">
        <v>1376</v>
      </c>
      <c r="E58" s="18" t="str">
        <f>'[1]EQ TRANSPORTE'!D28</f>
        <v>OBRAS PUBLICAS</v>
      </c>
      <c r="F58" s="22" t="str">
        <f>'[1]EQ TRANSPORTE'!E28</f>
        <v>ADMON. ANT</v>
      </c>
      <c r="G58" s="122">
        <f>'[1]EQ TRANSPORTE'!F28</f>
        <v>18000</v>
      </c>
      <c r="H58" s="33" t="s">
        <v>1196</v>
      </c>
      <c r="I58" s="18" t="s">
        <v>1193</v>
      </c>
    </row>
    <row r="59" spans="1:9" ht="54">
      <c r="A59" s="8"/>
      <c r="B59" s="23" t="str">
        <f>'[1]EQ TRANSPORTE'!A29</f>
        <v>MAT OP ET CAMTA 05</v>
      </c>
      <c r="C59" s="15"/>
      <c r="D59" s="16" t="s">
        <v>1377</v>
      </c>
      <c r="E59" s="18" t="str">
        <f>'[1]EQ TRANSPORTE'!D29</f>
        <v>OBRAS PUBLICAS</v>
      </c>
      <c r="F59" s="22">
        <f>'[1]EQ TRANSPORTE'!E29</f>
        <v>39175</v>
      </c>
      <c r="G59" s="122">
        <f>'[1]EQ TRANSPORTE'!F29</f>
        <v>132042</v>
      </c>
      <c r="H59" s="33" t="s">
        <v>1196</v>
      </c>
      <c r="I59" s="18" t="s">
        <v>1193</v>
      </c>
    </row>
    <row r="60" spans="1:9" ht="54">
      <c r="A60" s="8"/>
      <c r="B60" s="23" t="str">
        <f>'[1]EQ TRANSPORTE'!A30</f>
        <v>MAT OP ET CAMTA 06</v>
      </c>
      <c r="C60" s="15"/>
      <c r="D60" s="16" t="s">
        <v>1378</v>
      </c>
      <c r="E60" s="18" t="str">
        <f>'[1]EQ TRANSPORTE'!D30</f>
        <v>OBRAS PUBLICAS</v>
      </c>
      <c r="F60" s="22">
        <f>'[1]EQ TRANSPORTE'!E30</f>
        <v>35796</v>
      </c>
      <c r="G60" s="122">
        <f>'[1]EQ TRANSPORTE'!F30</f>
        <v>125613</v>
      </c>
      <c r="H60" s="33" t="s">
        <v>1196</v>
      </c>
      <c r="I60" s="18" t="s">
        <v>1193</v>
      </c>
    </row>
    <row r="61" spans="1:9" ht="54">
      <c r="A61" s="8"/>
      <c r="B61" s="23" t="str">
        <f>'[1]EQ TRANSPORTE'!A31</f>
        <v>MAT OP ET CAMTA 07</v>
      </c>
      <c r="C61" s="15"/>
      <c r="D61" s="16" t="s">
        <v>1379</v>
      </c>
      <c r="E61" s="18" t="str">
        <f>'[1]EQ TRANSPORTE'!D31</f>
        <v>OBRAS PUBLICAS</v>
      </c>
      <c r="F61" s="22" t="str">
        <f>'[1]EQ TRANSPORTE'!E31</f>
        <v>ADMON. ANT</v>
      </c>
      <c r="G61" s="122">
        <f>'[1]EQ TRANSPORTE'!F31</f>
        <v>9466.94</v>
      </c>
      <c r="H61" s="33" t="s">
        <v>1196</v>
      </c>
      <c r="I61" s="18" t="s">
        <v>1193</v>
      </c>
    </row>
    <row r="62" spans="1:9" ht="54">
      <c r="A62" s="8"/>
      <c r="B62" s="23" t="str">
        <f>'[1]EQ TRANSPORTE'!A32</f>
        <v>MAT OP ET CAMTA 08</v>
      </c>
      <c r="C62" s="15"/>
      <c r="D62" s="16" t="s">
        <v>1380</v>
      </c>
      <c r="E62" s="18" t="str">
        <f>'[1]EQ TRANSPORTE'!D32</f>
        <v>OBRAS PUBLICAS</v>
      </c>
      <c r="F62" s="22" t="str">
        <f>'[1]EQ TRANSPORTE'!E32</f>
        <v>ADMON. ANT</v>
      </c>
      <c r="G62" s="122">
        <f>'[1]EQ TRANSPORTE'!F32</f>
        <v>46000</v>
      </c>
      <c r="H62" s="33" t="s">
        <v>1196</v>
      </c>
      <c r="I62" s="18" t="s">
        <v>1193</v>
      </c>
    </row>
    <row r="63" spans="1:9" ht="67.5">
      <c r="A63" s="8"/>
      <c r="B63" s="23" t="str">
        <f>'[1]EQ TRANSPORTE'!A33</f>
        <v>MAT OP ET CAMTA 09</v>
      </c>
      <c r="C63" s="15"/>
      <c r="D63" s="16" t="s">
        <v>1381</v>
      </c>
      <c r="E63" s="18" t="str">
        <f>'[1]EQ TRANSPORTE'!D33</f>
        <v>OBRAS PUBLICAS</v>
      </c>
      <c r="F63" s="22"/>
      <c r="G63" s="122">
        <f>'[1]EQ TRANSPORTE'!F33</f>
        <v>132042</v>
      </c>
      <c r="H63" s="33" t="s">
        <v>1196</v>
      </c>
      <c r="I63" s="18" t="s">
        <v>1193</v>
      </c>
    </row>
    <row r="64" spans="1:9" ht="67.5">
      <c r="A64" s="8"/>
      <c r="B64" s="23" t="str">
        <f>'[1]EQ TRANSPORTE'!A34</f>
        <v>MAT OP ET CAMTA 10</v>
      </c>
      <c r="C64" s="15"/>
      <c r="D64" s="16" t="s">
        <v>1382</v>
      </c>
      <c r="E64" s="18" t="str">
        <f>'[1]EQ TRANSPORTE'!D34</f>
        <v>OBRAS PUBLICAS</v>
      </c>
      <c r="F64" s="22">
        <f>'[1]EQ TRANSPORTE'!E34</f>
        <v>39172</v>
      </c>
      <c r="G64" s="122">
        <f>'[1]EQ TRANSPORTE'!F34</f>
        <v>132042</v>
      </c>
      <c r="H64" s="33" t="s">
        <v>1196</v>
      </c>
      <c r="I64" s="18" t="s">
        <v>1193</v>
      </c>
    </row>
    <row r="65" spans="1:9" ht="40.5">
      <c r="A65" s="8"/>
      <c r="B65" s="23" t="str">
        <f>'[1]EQ TRANSPORTE'!A35</f>
        <v>MAT OP ET VEH 03</v>
      </c>
      <c r="C65" s="15"/>
      <c r="D65" s="16" t="s">
        <v>1383</v>
      </c>
      <c r="E65" s="18" t="str">
        <f>'[1]EQ TRANSPORTE'!D35</f>
        <v>TESORERIA MUNICIPAL</v>
      </c>
      <c r="F65" s="22"/>
      <c r="G65" s="122">
        <f>'[1]EQ TRANSPORTE'!F35</f>
        <v>138000</v>
      </c>
      <c r="H65" s="33" t="s">
        <v>1196</v>
      </c>
      <c r="I65" s="18" t="s">
        <v>1193</v>
      </c>
    </row>
    <row r="66" spans="1:9" ht="54">
      <c r="A66" s="8"/>
      <c r="B66" s="191" t="str">
        <f>'[1]EQ TRANSPORTE'!A36</f>
        <v>MAT DIF ET CAMTA 01</v>
      </c>
      <c r="C66" s="28"/>
      <c r="D66" s="29" t="s">
        <v>1384</v>
      </c>
      <c r="E66" s="30" t="str">
        <f>'[1]EQ TRANSPORTE'!D36</f>
        <v>DIF MUNICIPAL</v>
      </c>
      <c r="F66" s="32" t="str">
        <f>'[1]EQ TRANSPORTE'!E36</f>
        <v>ADMON. ANT</v>
      </c>
      <c r="G66" s="123">
        <f>'[1]EQ TRANSPORTE'!F36</f>
        <v>59113.7</v>
      </c>
      <c r="H66" s="34" t="s">
        <v>1196</v>
      </c>
      <c r="I66" s="30" t="s">
        <v>1193</v>
      </c>
    </row>
    <row r="67" spans="1:10" ht="13.5">
      <c r="A67" s="8"/>
      <c r="B67" s="23"/>
      <c r="C67" s="24"/>
      <c r="D67" s="24"/>
      <c r="E67" s="23"/>
      <c r="F67" s="25"/>
      <c r="G67" s="124">
        <f>SUM(G58:G66)</f>
        <v>792319.6399999999</v>
      </c>
      <c r="H67" s="43"/>
      <c r="I67" s="23"/>
      <c r="J67" s="71">
        <f>G67</f>
        <v>792319.6399999999</v>
      </c>
    </row>
    <row r="68" spans="1:9" ht="12.75">
      <c r="A68" s="8"/>
      <c r="B68" s="44" t="s">
        <v>1634</v>
      </c>
      <c r="C68" s="49"/>
      <c r="D68" s="49" t="s">
        <v>6</v>
      </c>
      <c r="E68" s="49" t="s">
        <v>1677</v>
      </c>
      <c r="F68" s="49"/>
      <c r="G68" s="126" t="s">
        <v>1655</v>
      </c>
      <c r="H68" s="49"/>
      <c r="I68" s="49"/>
    </row>
    <row r="69" spans="1:9" ht="13.5">
      <c r="A69" s="8"/>
      <c r="B69" s="10"/>
      <c r="C69" s="24"/>
      <c r="D69" s="24"/>
      <c r="E69" s="49"/>
      <c r="F69" s="23"/>
      <c r="G69" s="127"/>
      <c r="H69" s="26"/>
      <c r="I69" s="23"/>
    </row>
    <row r="70" spans="1:2" ht="12.75">
      <c r="A70" s="8"/>
      <c r="B70" s="44"/>
    </row>
    <row r="71" spans="1:9" ht="12.75">
      <c r="A71" s="8"/>
      <c r="B71" s="10"/>
      <c r="C71" s="44"/>
      <c r="D71" s="44"/>
      <c r="E71" s="44"/>
      <c r="F71" s="44"/>
      <c r="G71" s="125"/>
      <c r="H71" s="44"/>
      <c r="I71" s="44"/>
    </row>
    <row r="72" spans="1:9" ht="12.75">
      <c r="A72" s="8"/>
      <c r="B72" s="44" t="s">
        <v>1676</v>
      </c>
      <c r="C72" s="44"/>
      <c r="D72" s="49" t="s">
        <v>1399</v>
      </c>
      <c r="E72" s="49" t="s">
        <v>1779</v>
      </c>
      <c r="F72" s="44"/>
      <c r="G72" s="125" t="s">
        <v>1656</v>
      </c>
      <c r="H72" s="44"/>
      <c r="I72" s="44"/>
    </row>
    <row r="73" spans="1:9" ht="12.75">
      <c r="A73" s="8"/>
      <c r="B73" s="44"/>
      <c r="C73" s="44"/>
      <c r="D73" s="44"/>
      <c r="E73" s="44"/>
      <c r="F73" s="44"/>
      <c r="G73" s="125"/>
      <c r="H73" s="44"/>
      <c r="I73" s="44"/>
    </row>
    <row r="74" spans="1:3" ht="15.75">
      <c r="A74" s="8"/>
      <c r="B74" s="2" t="s">
        <v>45</v>
      </c>
      <c r="C74" s="2"/>
    </row>
    <row r="75" spans="1:9" ht="15.75">
      <c r="A75" s="8"/>
      <c r="B75" s="2" t="s">
        <v>10</v>
      </c>
      <c r="C75" s="2"/>
      <c r="I75" s="21" t="s">
        <v>1884</v>
      </c>
    </row>
    <row r="76" spans="1:3" ht="15.75">
      <c r="A76" s="8"/>
      <c r="B76" s="2" t="s">
        <v>1883</v>
      </c>
      <c r="C76" s="2"/>
    </row>
    <row r="77" spans="1:9" ht="15.75">
      <c r="A77" s="8"/>
      <c r="B77" s="2" t="s">
        <v>23</v>
      </c>
      <c r="C77" s="2"/>
      <c r="D77" s="4"/>
      <c r="E77" s="4"/>
      <c r="F77" s="4"/>
      <c r="G77" s="120"/>
      <c r="H77" s="4"/>
      <c r="I77" s="4"/>
    </row>
    <row r="78" ht="12.75">
      <c r="A78" s="8"/>
    </row>
    <row r="79" spans="1:9" ht="25.5">
      <c r="A79" s="193" t="s">
        <v>1782</v>
      </c>
      <c r="B79" s="189" t="s">
        <v>19</v>
      </c>
      <c r="C79" s="9" t="s">
        <v>9</v>
      </c>
      <c r="D79" s="9" t="s">
        <v>12</v>
      </c>
      <c r="E79" s="9" t="s">
        <v>22</v>
      </c>
      <c r="F79" s="9" t="s">
        <v>13</v>
      </c>
      <c r="G79" s="121" t="s">
        <v>3</v>
      </c>
      <c r="H79" s="9" t="s">
        <v>4</v>
      </c>
      <c r="I79" s="9" t="s">
        <v>11</v>
      </c>
    </row>
    <row r="80" spans="1:9" ht="12.75">
      <c r="A80" s="8"/>
      <c r="B80" s="190"/>
      <c r="C80" s="7"/>
      <c r="D80" s="7"/>
      <c r="E80" s="7"/>
      <c r="F80" s="7"/>
      <c r="G80" s="90"/>
      <c r="H80" s="7"/>
      <c r="I80" s="7"/>
    </row>
    <row r="81" spans="1:9" ht="27">
      <c r="A81" s="8"/>
      <c r="B81" s="23" t="str">
        <f>'[1]EQ TRANSPORTE'!A37</f>
        <v>MAT DIF ET CAMTA 03</v>
      </c>
      <c r="C81" s="15"/>
      <c r="D81" s="16" t="s">
        <v>1385</v>
      </c>
      <c r="E81" s="18" t="str">
        <f>'[1]EQ TRANSPORTE'!D37</f>
        <v>DIF MUNICIPAL</v>
      </c>
      <c r="F81" s="22">
        <f>'[1]EQ TRANSPORTE'!E37</f>
        <v>40515</v>
      </c>
      <c r="G81" s="122">
        <f>200000-28126.32</f>
        <v>171873.68</v>
      </c>
      <c r="H81" s="33" t="s">
        <v>1196</v>
      </c>
      <c r="I81" s="18" t="s">
        <v>1193</v>
      </c>
    </row>
    <row r="82" spans="1:9" ht="17.25">
      <c r="A82" s="8"/>
      <c r="B82" s="23" t="str">
        <f>'[1]EQ TRANSPORTE'!A38</f>
        <v>MAT DIF MEO BICI 01</v>
      </c>
      <c r="C82" s="15"/>
      <c r="D82" s="16" t="s">
        <v>1386</v>
      </c>
      <c r="E82" s="18" t="str">
        <f>'[1]EQ TRANSPORTE'!D38</f>
        <v>DIF (CASA ADULTO MAYOR)</v>
      </c>
      <c r="F82" s="22">
        <f>'[1]EQ TRANSPORTE'!E38</f>
        <v>38565</v>
      </c>
      <c r="G82" s="122">
        <f>'[1]EQ TRANSPORTE'!F38</f>
        <v>1703.48</v>
      </c>
      <c r="H82" s="33" t="s">
        <v>1196</v>
      </c>
      <c r="I82" s="18" t="s">
        <v>1193</v>
      </c>
    </row>
    <row r="83" spans="1:9" ht="17.25">
      <c r="A83" s="8"/>
      <c r="B83" s="23" t="str">
        <f>'[1]EQ TRANSPORTE'!A39</f>
        <v>MAT DIF MEO BIC 01</v>
      </c>
      <c r="C83" s="15"/>
      <c r="D83" s="16" t="s">
        <v>1387</v>
      </c>
      <c r="E83" s="18" t="str">
        <f>'[1]EQ TRANSPORTE'!D39</f>
        <v>DIF (UBR)</v>
      </c>
      <c r="F83" s="22" t="e">
        <f>'[1]EQ TRANSPORTE'!E39</f>
        <v>#REF!</v>
      </c>
      <c r="G83" s="122">
        <f>'[1]EQ TRANSPORTE'!F39</f>
        <v>999</v>
      </c>
      <c r="H83" s="33" t="s">
        <v>1196</v>
      </c>
      <c r="I83" s="18" t="s">
        <v>1193</v>
      </c>
    </row>
    <row r="84" spans="1:9" ht="17.25">
      <c r="A84" s="8"/>
      <c r="B84" s="23" t="str">
        <f>'[1]EQ TRANSPORTE'!A40</f>
        <v>MAT SAP MAQE BICL 01-05</v>
      </c>
      <c r="C84" s="15"/>
      <c r="D84" s="16" t="s">
        <v>1388</v>
      </c>
      <c r="E84" s="18" t="str">
        <f>'[1]EQ TRANSPORTE'!D40</f>
        <v>SISTEMA DE AGUA POTABLE</v>
      </c>
      <c r="F84" s="22" t="str">
        <f>'[1]EQ TRANSPORTE'!E40</f>
        <v>ADMON. ANT</v>
      </c>
      <c r="G84" s="122">
        <f>'[1]EQ TRANSPORTE'!F40</f>
        <v>7500</v>
      </c>
      <c r="H84" s="33" t="s">
        <v>1196</v>
      </c>
      <c r="I84" s="18" t="s">
        <v>1193</v>
      </c>
    </row>
    <row r="85" spans="1:9" ht="54">
      <c r="A85" s="8"/>
      <c r="B85" s="23" t="str">
        <f>'[1]EQ TRANSPORTE'!A41</f>
        <v>MAT SAP ET CAMTA 01</v>
      </c>
      <c r="C85" s="15"/>
      <c r="D85" s="16" t="s">
        <v>1389</v>
      </c>
      <c r="E85" s="18" t="str">
        <f>'[1]EQ TRANSPORTE'!D41</f>
        <v>SISTEMA DE AGUA POTABLE</v>
      </c>
      <c r="F85" s="22" t="str">
        <f>'[1]EQ TRANSPORTE'!E41</f>
        <v>ADMON. ANT</v>
      </c>
      <c r="G85" s="122">
        <f>'[1]EQ TRANSPORTE'!F41</f>
        <v>18000</v>
      </c>
      <c r="H85" s="33" t="s">
        <v>1196</v>
      </c>
      <c r="I85" s="18" t="s">
        <v>1193</v>
      </c>
    </row>
    <row r="86" spans="1:9" ht="17.25">
      <c r="A86" s="8"/>
      <c r="B86" s="23"/>
      <c r="C86" s="15"/>
      <c r="D86" s="16" t="s">
        <v>1390</v>
      </c>
      <c r="E86" s="18" t="str">
        <f>'[1]EQ TRANSPORTE'!D42</f>
        <v>SEGURIDAD PUBLICA</v>
      </c>
      <c r="F86" s="22">
        <f>'[1]EQ TRANSPORTE'!E42</f>
        <v>41030</v>
      </c>
      <c r="G86" s="122">
        <f>'[1]EQ TRANSPORTE'!F42</f>
        <v>28000.01</v>
      </c>
      <c r="H86" s="33" t="s">
        <v>1196</v>
      </c>
      <c r="I86" s="18" t="s">
        <v>1193</v>
      </c>
    </row>
    <row r="87" spans="1:9" ht="17.25">
      <c r="A87" s="8"/>
      <c r="B87" s="23"/>
      <c r="C87" s="15"/>
      <c r="D87" s="16" t="s">
        <v>1390</v>
      </c>
      <c r="E87" s="18" t="str">
        <f>'[1]EQ TRANSPORTE'!D43</f>
        <v>SEGURIDAD PUBLICA</v>
      </c>
      <c r="F87" s="22">
        <f>'[1]EQ TRANSPORTE'!E43</f>
        <v>41030</v>
      </c>
      <c r="G87" s="122">
        <f>'[1]EQ TRANSPORTE'!F43</f>
        <v>28000.01</v>
      </c>
      <c r="H87" s="33" t="s">
        <v>1196</v>
      </c>
      <c r="I87" s="18" t="s">
        <v>1193</v>
      </c>
    </row>
    <row r="88" spans="1:9" ht="27">
      <c r="A88" s="8"/>
      <c r="B88" s="23"/>
      <c r="C88" s="15"/>
      <c r="D88" s="16" t="s">
        <v>1391</v>
      </c>
      <c r="E88" s="18" t="str">
        <f>'[1]EQ TRANSPORTE'!D44</f>
        <v>SEGURIDAD PUBLICA</v>
      </c>
      <c r="F88" s="22">
        <f>'[1]EQ TRANSPORTE'!E44</f>
        <v>41334</v>
      </c>
      <c r="G88" s="122">
        <f>'[1]EQ TRANSPORTE'!F44</f>
        <v>1432400.02</v>
      </c>
      <c r="H88" s="33" t="s">
        <v>1196</v>
      </c>
      <c r="I88" s="18" t="s">
        <v>1193</v>
      </c>
    </row>
    <row r="89" spans="1:9" ht="40.5">
      <c r="A89" s="8"/>
      <c r="B89" s="23" t="str">
        <f>'[1]EQ TRANSPORTE'!A45</f>
        <v>MAT TES MEO ESC 01</v>
      </c>
      <c r="C89" s="15"/>
      <c r="D89" s="16" t="s">
        <v>1392</v>
      </c>
      <c r="E89" s="18" t="str">
        <f>'[1]EQ TRANSPORTE'!D45</f>
        <v>OBRAS PUBLICAS</v>
      </c>
      <c r="F89" s="22" t="str">
        <f>'[1]EQ TRANSPORTE'!E45</f>
        <v>ADMON. ANT</v>
      </c>
      <c r="G89" s="122">
        <f>'[1]EQ TRANSPORTE'!F45</f>
        <v>655000</v>
      </c>
      <c r="H89" s="33" t="s">
        <v>1196</v>
      </c>
      <c r="I89" s="18" t="s">
        <v>1193</v>
      </c>
    </row>
    <row r="90" spans="1:9" ht="27">
      <c r="A90" s="8"/>
      <c r="B90" s="23" t="str">
        <f>'[1]EQ TRANSPORTE'!A46</f>
        <v>MAT TES MEO PROY 01</v>
      </c>
      <c r="C90" s="15"/>
      <c r="D90" s="16" t="s">
        <v>1393</v>
      </c>
      <c r="E90" s="18" t="str">
        <f>'[1]EQ TRANSPORTE'!D46</f>
        <v>OBRAS PUBLICAS</v>
      </c>
      <c r="F90" s="22">
        <f>'[1]EQ TRANSPORTE'!E46</f>
        <v>39775</v>
      </c>
      <c r="G90" s="122">
        <f>'[1]EQ TRANSPORTE'!F46</f>
        <v>605938.16</v>
      </c>
      <c r="H90" s="33" t="s">
        <v>1196</v>
      </c>
      <c r="I90" s="18" t="s">
        <v>1193</v>
      </c>
    </row>
    <row r="91" spans="1:9" ht="17.25">
      <c r="A91" s="8"/>
      <c r="B91" s="23" t="str">
        <f>'[1]EQ TRANSPORTE'!A47</f>
        <v>MAT TES MEO ME 03</v>
      </c>
      <c r="C91" s="15"/>
      <c r="D91" s="16" t="s">
        <v>1394</v>
      </c>
      <c r="E91" s="18" t="str">
        <f>'[1]EQ TRANSPORTE'!D47</f>
        <v>OBRAS PUBLICAS</v>
      </c>
      <c r="F91" s="22">
        <f>'[1]EQ TRANSPORTE'!E47</f>
        <v>39898</v>
      </c>
      <c r="G91" s="122">
        <f>'[1]EQ TRANSPORTE'!F47</f>
        <v>406844.12</v>
      </c>
      <c r="H91" s="33" t="s">
        <v>1196</v>
      </c>
      <c r="I91" s="18" t="s">
        <v>1193</v>
      </c>
    </row>
    <row r="92" spans="1:9" ht="27">
      <c r="A92" s="8"/>
      <c r="B92" s="23" t="str">
        <f>'[1]EQ TRANSPORTE'!A48</f>
        <v>MAT OP MAQE  MOTO</v>
      </c>
      <c r="C92" s="15"/>
      <c r="D92" s="16" t="s">
        <v>1395</v>
      </c>
      <c r="E92" s="18" t="str">
        <f>'[1]EQ TRANSPORTE'!D48</f>
        <v>OBRAS PUBLICAS</v>
      </c>
      <c r="F92" s="22">
        <f>'[1]EQ TRANSPORTE'!E48</f>
        <v>40422</v>
      </c>
      <c r="G92" s="122">
        <v>1108603</v>
      </c>
      <c r="H92" s="33" t="s">
        <v>1196</v>
      </c>
      <c r="I92" s="18" t="s">
        <v>1193</v>
      </c>
    </row>
    <row r="93" spans="1:9" ht="27">
      <c r="A93" s="8"/>
      <c r="B93" s="23" t="str">
        <f>'[1]EQ TRANSPORTE'!A49</f>
        <v>MAT OP MAQE CARGADOR FRONTAL</v>
      </c>
      <c r="C93" s="15"/>
      <c r="D93" s="16" t="s">
        <v>1396</v>
      </c>
      <c r="E93" s="18" t="str">
        <f>'[1]EQ TRANSPORTE'!D49</f>
        <v>OBRAS PUBLICAS</v>
      </c>
      <c r="F93" s="22">
        <f>'[1]EQ TRANSPORTE'!E49</f>
        <v>40435</v>
      </c>
      <c r="G93" s="122">
        <f>'[1]EQ TRANSPORTE'!F49</f>
        <v>1750000</v>
      </c>
      <c r="H93" s="33" t="s">
        <v>1196</v>
      </c>
      <c r="I93" s="18" t="s">
        <v>1193</v>
      </c>
    </row>
    <row r="94" spans="1:9" ht="67.5">
      <c r="A94" s="8"/>
      <c r="B94" s="23" t="str">
        <f>'[1]EQ TRANSPORTE'!A50</f>
        <v>MAT OP ET CAM  06</v>
      </c>
      <c r="C94" s="15"/>
      <c r="D94" s="16" t="s">
        <v>1397</v>
      </c>
      <c r="E94" s="18" t="str">
        <f>'[1]EQ TRANSPORTE'!D50</f>
        <v>OBRAS PUBLICAS</v>
      </c>
      <c r="F94" s="22" t="str">
        <f>'[1]EQ TRANSPORTE'!E50</f>
        <v>ADMON. ANT</v>
      </c>
      <c r="G94" s="122">
        <f>'[1]EQ TRANSPORTE'!F50</f>
        <v>550000</v>
      </c>
      <c r="H94" s="33" t="s">
        <v>1196</v>
      </c>
      <c r="I94" s="18" t="s">
        <v>1193</v>
      </c>
    </row>
    <row r="95" spans="1:9" ht="17.25">
      <c r="A95" s="8"/>
      <c r="B95" s="23"/>
      <c r="C95" s="15"/>
      <c r="D95" s="16"/>
      <c r="E95" s="18"/>
      <c r="F95" s="22"/>
      <c r="G95" s="122"/>
      <c r="H95" s="33" t="s">
        <v>1196</v>
      </c>
      <c r="I95" s="18" t="s">
        <v>1193</v>
      </c>
    </row>
    <row r="96" spans="1:9" ht="27">
      <c r="A96" s="8"/>
      <c r="B96" s="23"/>
      <c r="C96" s="15"/>
      <c r="D96" s="16" t="s">
        <v>1295</v>
      </c>
      <c r="E96" s="18" t="s">
        <v>1222</v>
      </c>
      <c r="F96" s="22">
        <v>42265</v>
      </c>
      <c r="G96" s="122">
        <v>5664.03</v>
      </c>
      <c r="H96" s="33" t="s">
        <v>1196</v>
      </c>
      <c r="I96" s="18" t="s">
        <v>1193</v>
      </c>
    </row>
    <row r="97" spans="1:9" ht="27">
      <c r="A97" s="8"/>
      <c r="B97" s="23"/>
      <c r="C97" s="15"/>
      <c r="D97" s="16" t="s">
        <v>1304</v>
      </c>
      <c r="E97" s="18" t="s">
        <v>1280</v>
      </c>
      <c r="F97" s="22">
        <v>42036</v>
      </c>
      <c r="G97" s="122">
        <v>169000</v>
      </c>
      <c r="H97" s="33" t="s">
        <v>1196</v>
      </c>
      <c r="I97" s="18" t="s">
        <v>1193</v>
      </c>
    </row>
    <row r="98" spans="1:9" ht="27">
      <c r="A98" s="8"/>
      <c r="B98" s="191"/>
      <c r="C98" s="28"/>
      <c r="D98" s="29" t="s">
        <v>1305</v>
      </c>
      <c r="E98" s="30" t="s">
        <v>1254</v>
      </c>
      <c r="F98" s="32">
        <v>42036</v>
      </c>
      <c r="G98" s="123">
        <v>19999</v>
      </c>
      <c r="H98" s="34" t="s">
        <v>1196</v>
      </c>
      <c r="I98" s="30" t="s">
        <v>1193</v>
      </c>
    </row>
    <row r="99" spans="1:10" ht="13.5">
      <c r="A99" s="8"/>
      <c r="B99" s="23"/>
      <c r="C99" s="24"/>
      <c r="D99" s="24"/>
      <c r="E99" s="23"/>
      <c r="F99" s="25"/>
      <c r="G99" s="124">
        <f>SUM(G81:G98)</f>
        <v>6959524.510000001</v>
      </c>
      <c r="H99" s="43"/>
      <c r="I99" s="23"/>
      <c r="J99" s="71">
        <f>G99</f>
        <v>6959524.510000001</v>
      </c>
    </row>
    <row r="100" spans="1:9" ht="12.75">
      <c r="A100" s="8"/>
      <c r="B100" s="44" t="s">
        <v>1634</v>
      </c>
      <c r="C100" s="44"/>
      <c r="D100" s="49" t="s">
        <v>6</v>
      </c>
      <c r="E100" s="49" t="s">
        <v>1677</v>
      </c>
      <c r="F100" s="44"/>
      <c r="G100" s="125" t="s">
        <v>8</v>
      </c>
      <c r="H100" s="44"/>
      <c r="I100" s="44"/>
    </row>
    <row r="101" spans="1:9" ht="12.75">
      <c r="A101" s="8"/>
      <c r="B101" s="10"/>
      <c r="C101" s="44"/>
      <c r="D101" s="49"/>
      <c r="E101" s="49"/>
      <c r="F101" s="44"/>
      <c r="G101" s="125"/>
      <c r="H101" s="44"/>
      <c r="I101" s="44"/>
    </row>
    <row r="102" spans="1:2" ht="12.75">
      <c r="A102" s="8"/>
      <c r="B102" s="44"/>
    </row>
    <row r="103" spans="1:9" ht="12.75">
      <c r="A103" s="8"/>
      <c r="B103" s="10"/>
      <c r="C103" s="44"/>
      <c r="D103" s="44"/>
      <c r="E103" s="44"/>
      <c r="F103" s="44"/>
      <c r="G103" s="125"/>
      <c r="H103" s="44"/>
      <c r="I103" s="44"/>
    </row>
    <row r="104" spans="1:9" ht="12.75">
      <c r="A104" s="8"/>
      <c r="B104" s="44" t="s">
        <v>1676</v>
      </c>
      <c r="C104" s="44"/>
      <c r="D104" s="49" t="s">
        <v>1399</v>
      </c>
      <c r="E104" s="49" t="s">
        <v>1779</v>
      </c>
      <c r="F104" s="44"/>
      <c r="G104" s="125" t="s">
        <v>1401</v>
      </c>
      <c r="H104" s="44"/>
      <c r="I104" s="44"/>
    </row>
    <row r="105" spans="1:3" ht="15.75">
      <c r="A105" s="8"/>
      <c r="B105" s="2" t="s">
        <v>45</v>
      </c>
      <c r="C105" s="2"/>
    </row>
    <row r="106" spans="1:9" ht="15.75">
      <c r="A106" s="8"/>
      <c r="B106" s="2" t="s">
        <v>10</v>
      </c>
      <c r="C106" s="2"/>
      <c r="I106" s="21" t="s">
        <v>1884</v>
      </c>
    </row>
    <row r="107" spans="1:3" ht="15.75">
      <c r="A107" s="8"/>
      <c r="B107" s="2" t="s">
        <v>1883</v>
      </c>
      <c r="C107" s="2"/>
    </row>
    <row r="108" spans="1:9" ht="15.75">
      <c r="A108" s="8"/>
      <c r="B108" s="2" t="s">
        <v>23</v>
      </c>
      <c r="C108" s="2"/>
      <c r="D108" s="4"/>
      <c r="E108" s="4"/>
      <c r="F108" s="4"/>
      <c r="G108" s="120"/>
      <c r="H108" s="4"/>
      <c r="I108" s="4"/>
    </row>
    <row r="109" ht="12.75">
      <c r="A109" s="8"/>
    </row>
    <row r="110" spans="1:9" ht="25.5">
      <c r="A110" s="193" t="s">
        <v>1782</v>
      </c>
      <c r="B110" s="189" t="s">
        <v>19</v>
      </c>
      <c r="C110" s="9" t="s">
        <v>9</v>
      </c>
      <c r="D110" s="9" t="s">
        <v>12</v>
      </c>
      <c r="E110" s="9" t="s">
        <v>22</v>
      </c>
      <c r="F110" s="9" t="s">
        <v>13</v>
      </c>
      <c r="G110" s="121" t="s">
        <v>3</v>
      </c>
      <c r="H110" s="9" t="s">
        <v>4</v>
      </c>
      <c r="I110" s="9" t="s">
        <v>11</v>
      </c>
    </row>
    <row r="111" spans="1:9" ht="12.75">
      <c r="A111" s="8"/>
      <c r="B111" s="190"/>
      <c r="C111" s="7"/>
      <c r="D111" s="7"/>
      <c r="E111" s="7"/>
      <c r="F111" s="7"/>
      <c r="G111" s="90"/>
      <c r="H111" s="7"/>
      <c r="I111" s="7"/>
    </row>
    <row r="112" spans="1:9" ht="27">
      <c r="A112" s="8"/>
      <c r="B112" s="23"/>
      <c r="C112" s="15"/>
      <c r="D112" s="16" t="s">
        <v>1308</v>
      </c>
      <c r="E112" s="18" t="s">
        <v>1240</v>
      </c>
      <c r="F112" s="22">
        <v>42077</v>
      </c>
      <c r="G112" s="122">
        <v>23999</v>
      </c>
      <c r="H112" s="33" t="s">
        <v>1196</v>
      </c>
      <c r="I112" s="18" t="s">
        <v>1193</v>
      </c>
    </row>
    <row r="113" spans="1:9" ht="27">
      <c r="A113" s="8"/>
      <c r="B113" s="23"/>
      <c r="C113" s="15"/>
      <c r="D113" s="16" t="s">
        <v>1308</v>
      </c>
      <c r="E113" s="18" t="s">
        <v>1240</v>
      </c>
      <c r="F113" s="22">
        <v>42077</v>
      </c>
      <c r="G113" s="122">
        <v>23999</v>
      </c>
      <c r="H113" s="33" t="s">
        <v>1196</v>
      </c>
      <c r="I113" s="18" t="s">
        <v>1193</v>
      </c>
    </row>
    <row r="114" spans="1:9" ht="54">
      <c r="A114" s="8"/>
      <c r="B114" s="23"/>
      <c r="C114" s="15"/>
      <c r="D114" s="16" t="s">
        <v>1312</v>
      </c>
      <c r="E114" s="18" t="s">
        <v>1240</v>
      </c>
      <c r="F114" s="22">
        <v>42255</v>
      </c>
      <c r="G114" s="122">
        <v>16126.32</v>
      </c>
      <c r="H114" s="34" t="s">
        <v>1196</v>
      </c>
      <c r="I114" s="30" t="s">
        <v>1193</v>
      </c>
    </row>
    <row r="115" spans="1:10" ht="12.75">
      <c r="A115" s="8"/>
      <c r="B115" s="389" t="s">
        <v>691</v>
      </c>
      <c r="C115" s="389"/>
      <c r="D115" s="389"/>
      <c r="E115" s="389"/>
      <c r="F115" s="390"/>
      <c r="G115" s="395">
        <f>SUM(G112:G114)</f>
        <v>64124.32</v>
      </c>
      <c r="H115" s="10"/>
      <c r="I115" s="396"/>
      <c r="J115" s="71">
        <f>G115</f>
        <v>64124.32</v>
      </c>
    </row>
    <row r="116" spans="1:10" ht="12.75">
      <c r="A116" s="8"/>
      <c r="B116" s="392"/>
      <c r="C116" s="392"/>
      <c r="D116" s="392"/>
      <c r="E116" s="392"/>
      <c r="F116" s="393"/>
      <c r="G116" s="395"/>
      <c r="H116" s="36"/>
      <c r="I116" s="396"/>
      <c r="J116" s="71">
        <f>G116</f>
        <v>0</v>
      </c>
    </row>
    <row r="117" ht="12.75">
      <c r="A117" s="8"/>
    </row>
    <row r="118" spans="1:9" ht="12.75">
      <c r="A118" s="8"/>
      <c r="B118" s="44" t="s">
        <v>1634</v>
      </c>
      <c r="C118" s="44"/>
      <c r="D118" s="49" t="s">
        <v>6</v>
      </c>
      <c r="E118" s="49" t="s">
        <v>1677</v>
      </c>
      <c r="F118" s="44"/>
      <c r="G118" s="128" t="s">
        <v>1626</v>
      </c>
      <c r="H118" s="44"/>
      <c r="I118" s="44"/>
    </row>
    <row r="119" spans="1:5" ht="12.75">
      <c r="A119" s="8"/>
      <c r="B119" s="10"/>
      <c r="E119" s="49"/>
    </row>
    <row r="120" spans="1:9" ht="13.5">
      <c r="A120" s="8"/>
      <c r="B120" s="44"/>
      <c r="C120" s="24"/>
      <c r="D120" s="24"/>
      <c r="F120" s="23"/>
      <c r="G120" s="127"/>
      <c r="H120" s="26"/>
      <c r="I120" s="23"/>
    </row>
    <row r="121" spans="1:5" ht="12.75">
      <c r="A121" s="8"/>
      <c r="B121" s="10"/>
      <c r="E121" s="44"/>
    </row>
    <row r="122" spans="1:9" ht="12.75">
      <c r="A122" s="8"/>
      <c r="B122" s="44" t="s">
        <v>1676</v>
      </c>
      <c r="C122" s="44"/>
      <c r="D122" s="49" t="s">
        <v>1399</v>
      </c>
      <c r="E122" s="49" t="s">
        <v>1779</v>
      </c>
      <c r="F122" s="44"/>
      <c r="G122" s="125" t="s">
        <v>1401</v>
      </c>
      <c r="H122" s="44"/>
      <c r="I122" s="44"/>
    </row>
    <row r="123" ht="12.75">
      <c r="A123" s="8"/>
    </row>
    <row r="124" spans="1:9" ht="12.75">
      <c r="A124" s="8"/>
      <c r="B124" s="44"/>
      <c r="C124" s="44"/>
      <c r="D124" s="44"/>
      <c r="E124" s="44"/>
      <c r="F124" s="44"/>
      <c r="G124" s="125"/>
      <c r="H124" s="44"/>
      <c r="I124" s="44"/>
    </row>
    <row r="125" spans="1:7" ht="12.75">
      <c r="A125" s="8"/>
      <c r="G125" s="129"/>
    </row>
    <row r="126" spans="1:3" ht="15.75">
      <c r="A126" s="8"/>
      <c r="B126" s="2" t="s">
        <v>1619</v>
      </c>
      <c r="C126" s="2"/>
    </row>
    <row r="127" spans="1:9" ht="15.75">
      <c r="A127" s="8"/>
      <c r="B127" s="2" t="s">
        <v>10</v>
      </c>
      <c r="C127" s="2"/>
      <c r="I127" s="21" t="s">
        <v>1884</v>
      </c>
    </row>
    <row r="128" spans="1:3" ht="15.75">
      <c r="A128" s="8"/>
      <c r="B128" s="2" t="s">
        <v>1883</v>
      </c>
      <c r="C128" s="2"/>
    </row>
    <row r="129" spans="1:9" ht="15.75">
      <c r="A129" s="8"/>
      <c r="B129" s="2" t="s">
        <v>23</v>
      </c>
      <c r="C129" s="2"/>
      <c r="D129" s="4"/>
      <c r="E129" s="4"/>
      <c r="F129" s="4"/>
      <c r="G129" s="120"/>
      <c r="H129" s="4"/>
      <c r="I129" s="4"/>
    </row>
    <row r="130" ht="12.75">
      <c r="A130" s="8"/>
    </row>
    <row r="131" spans="1:9" ht="25.5">
      <c r="A131" s="193" t="s">
        <v>1782</v>
      </c>
      <c r="B131" s="189" t="s">
        <v>19</v>
      </c>
      <c r="C131" s="9" t="s">
        <v>9</v>
      </c>
      <c r="D131" s="9" t="s">
        <v>12</v>
      </c>
      <c r="E131" s="9" t="s">
        <v>22</v>
      </c>
      <c r="F131" s="9" t="s">
        <v>13</v>
      </c>
      <c r="G131" s="121" t="s">
        <v>3</v>
      </c>
      <c r="H131" s="9" t="s">
        <v>4</v>
      </c>
      <c r="I131" s="9" t="s">
        <v>11</v>
      </c>
    </row>
    <row r="132" spans="1:9" ht="33.75">
      <c r="A132" s="8" t="s">
        <v>1806</v>
      </c>
      <c r="B132" s="192">
        <v>87</v>
      </c>
      <c r="C132" s="92">
        <v>1</v>
      </c>
      <c r="D132" s="93" t="s">
        <v>1621</v>
      </c>
      <c r="E132" s="93" t="s">
        <v>1471</v>
      </c>
      <c r="F132" s="94">
        <v>42948</v>
      </c>
      <c r="G132" s="130">
        <v>212932</v>
      </c>
      <c r="H132" s="92" t="s">
        <v>1431</v>
      </c>
      <c r="I132" s="92" t="s">
        <v>1432</v>
      </c>
    </row>
    <row r="133" spans="1:9" ht="25.5">
      <c r="A133" s="8" t="s">
        <v>1806</v>
      </c>
      <c r="B133" s="192">
        <v>86</v>
      </c>
      <c r="C133" s="92">
        <v>1</v>
      </c>
      <c r="D133" s="93" t="s">
        <v>1622</v>
      </c>
      <c r="E133" s="93" t="s">
        <v>26</v>
      </c>
      <c r="F133" s="94">
        <v>43068</v>
      </c>
      <c r="G133" s="130">
        <v>285000.01</v>
      </c>
      <c r="H133" s="92" t="s">
        <v>1431</v>
      </c>
      <c r="I133" s="92" t="s">
        <v>1432</v>
      </c>
    </row>
    <row r="134" spans="1:9" ht="25.5">
      <c r="A134" s="8" t="s">
        <v>1806</v>
      </c>
      <c r="B134" s="192">
        <v>85</v>
      </c>
      <c r="C134" s="92">
        <v>1</v>
      </c>
      <c r="D134" s="93" t="s">
        <v>1623</v>
      </c>
      <c r="E134" s="93" t="s">
        <v>7</v>
      </c>
      <c r="F134" s="94">
        <v>43068</v>
      </c>
      <c r="G134" s="130">
        <v>285000</v>
      </c>
      <c r="H134" s="92" t="s">
        <v>1431</v>
      </c>
      <c r="I134" s="92" t="s">
        <v>1432</v>
      </c>
    </row>
    <row r="135" spans="1:10" ht="12.75">
      <c r="A135" s="3"/>
      <c r="B135" s="192"/>
      <c r="C135" s="397" t="s">
        <v>691</v>
      </c>
      <c r="D135" s="398"/>
      <c r="E135" s="398"/>
      <c r="F135" s="399"/>
      <c r="G135" s="89">
        <f>SUM(G132:G134)</f>
        <v>782932.01</v>
      </c>
      <c r="H135" s="12"/>
      <c r="I135" s="10"/>
      <c r="J135" s="71">
        <f>G135</f>
        <v>782932.01</v>
      </c>
    </row>
    <row r="136" spans="2:9" ht="12.75">
      <c r="B136" s="10"/>
      <c r="C136" s="10"/>
      <c r="D136" s="10"/>
      <c r="E136" s="10"/>
      <c r="F136" s="10"/>
      <c r="G136" s="99"/>
      <c r="H136" s="10"/>
      <c r="I136" s="119"/>
    </row>
    <row r="137" spans="2:8" ht="12.75">
      <c r="B137" s="44" t="s">
        <v>1634</v>
      </c>
      <c r="C137" s="44"/>
      <c r="D137" s="49" t="s">
        <v>6</v>
      </c>
      <c r="E137" s="49" t="s">
        <v>1677</v>
      </c>
      <c r="F137" s="44"/>
      <c r="G137" s="125" t="s">
        <v>1626</v>
      </c>
      <c r="H137" s="44"/>
    </row>
    <row r="138" spans="2:9" ht="12.75">
      <c r="B138" s="10"/>
      <c r="C138" s="44"/>
      <c r="D138" s="44"/>
      <c r="E138" s="49"/>
      <c r="F138" s="44"/>
      <c r="G138" s="125"/>
      <c r="H138" s="44"/>
      <c r="I138" s="44"/>
    </row>
    <row r="139" spans="2:9" ht="12.75">
      <c r="B139" s="44"/>
      <c r="C139" s="44"/>
      <c r="D139" s="44"/>
      <c r="F139" s="44"/>
      <c r="G139" s="125"/>
      <c r="H139" s="44"/>
      <c r="I139" s="44"/>
    </row>
    <row r="140" spans="2:9" ht="12.75">
      <c r="B140" s="10"/>
      <c r="C140" s="10"/>
      <c r="D140" s="10"/>
      <c r="E140" s="44"/>
      <c r="F140" s="10"/>
      <c r="G140" s="99"/>
      <c r="H140" s="10"/>
      <c r="I140" s="10"/>
    </row>
    <row r="141" spans="2:9" ht="12.75">
      <c r="B141" s="44" t="s">
        <v>1676</v>
      </c>
      <c r="C141" s="44"/>
      <c r="D141" s="49" t="s">
        <v>1399</v>
      </c>
      <c r="E141" s="49" t="s">
        <v>1779</v>
      </c>
      <c r="F141" s="44"/>
      <c r="G141" s="125" t="s">
        <v>1401</v>
      </c>
      <c r="H141" s="44"/>
      <c r="I141" s="44"/>
    </row>
    <row r="142" spans="2:9" ht="12.75">
      <c r="B142" s="10"/>
      <c r="C142" s="10"/>
      <c r="D142" s="10"/>
      <c r="E142" s="10"/>
      <c r="F142" s="10"/>
      <c r="G142" s="99"/>
      <c r="H142" s="10"/>
      <c r="I142" s="10"/>
    </row>
    <row r="143" spans="2:3" ht="15.75">
      <c r="B143" s="2" t="s">
        <v>1619</v>
      </c>
      <c r="C143" s="2"/>
    </row>
    <row r="144" spans="2:9" ht="15.75">
      <c r="B144" s="2" t="s">
        <v>10</v>
      </c>
      <c r="C144" s="2"/>
      <c r="I144" s="21" t="s">
        <v>1884</v>
      </c>
    </row>
    <row r="145" spans="2:3" ht="15.75">
      <c r="B145" s="2" t="s">
        <v>1883</v>
      </c>
      <c r="C145" s="2"/>
    </row>
    <row r="146" spans="2:9" ht="15.75">
      <c r="B146" s="2" t="s">
        <v>23</v>
      </c>
      <c r="C146" s="2"/>
      <c r="D146" s="4"/>
      <c r="E146" s="4"/>
      <c r="F146" s="4"/>
      <c r="G146" s="120"/>
      <c r="H146" s="4"/>
      <c r="I146" s="4"/>
    </row>
    <row r="148" spans="1:9" ht="25.5">
      <c r="A148" s="171" t="s">
        <v>1782</v>
      </c>
      <c r="B148" s="9" t="s">
        <v>19</v>
      </c>
      <c r="C148" s="9" t="s">
        <v>9</v>
      </c>
      <c r="D148" s="9" t="s">
        <v>12</v>
      </c>
      <c r="E148" s="9" t="s">
        <v>22</v>
      </c>
      <c r="F148" s="9" t="s">
        <v>13</v>
      </c>
      <c r="G148" s="121" t="s">
        <v>3</v>
      </c>
      <c r="H148" s="9" t="s">
        <v>4</v>
      </c>
      <c r="I148" s="9" t="s">
        <v>11</v>
      </c>
    </row>
    <row r="149" spans="1:9" ht="17.25">
      <c r="A149" s="194" t="s">
        <v>1822</v>
      </c>
      <c r="B149" s="74">
        <v>10317</v>
      </c>
      <c r="C149" s="92">
        <v>1</v>
      </c>
      <c r="D149" s="93" t="s">
        <v>1683</v>
      </c>
      <c r="E149" s="93" t="s">
        <v>1311</v>
      </c>
      <c r="F149" s="94">
        <v>43145</v>
      </c>
      <c r="G149" s="130">
        <v>7076</v>
      </c>
      <c r="H149" s="92" t="s">
        <v>1431</v>
      </c>
      <c r="I149" s="92" t="s">
        <v>1432</v>
      </c>
    </row>
    <row r="150" spans="1:9" ht="17.25">
      <c r="A150" s="194" t="s">
        <v>1822</v>
      </c>
      <c r="B150" s="74">
        <v>10318</v>
      </c>
      <c r="C150" s="92">
        <v>1</v>
      </c>
      <c r="D150" s="93" t="s">
        <v>1683</v>
      </c>
      <c r="E150" s="93" t="s">
        <v>1311</v>
      </c>
      <c r="F150" s="94">
        <v>43145</v>
      </c>
      <c r="G150" s="130">
        <v>7076</v>
      </c>
      <c r="H150" s="92" t="s">
        <v>1431</v>
      </c>
      <c r="I150" s="92" t="s">
        <v>1432</v>
      </c>
    </row>
    <row r="151" spans="1:9" ht="17.25">
      <c r="A151" s="194" t="s">
        <v>1822</v>
      </c>
      <c r="B151" s="74">
        <v>10319</v>
      </c>
      <c r="C151" s="92">
        <v>1</v>
      </c>
      <c r="D151" s="93" t="s">
        <v>1683</v>
      </c>
      <c r="E151" s="93" t="s">
        <v>1311</v>
      </c>
      <c r="F151" s="94">
        <v>43145</v>
      </c>
      <c r="G151" s="130">
        <v>7076</v>
      </c>
      <c r="H151" s="92" t="s">
        <v>1431</v>
      </c>
      <c r="I151" s="92" t="s">
        <v>1432</v>
      </c>
    </row>
    <row r="152" spans="1:9" ht="17.25">
      <c r="A152" s="194" t="s">
        <v>1822</v>
      </c>
      <c r="B152" s="74">
        <v>10320</v>
      </c>
      <c r="C152" s="92">
        <v>1</v>
      </c>
      <c r="D152" s="93" t="s">
        <v>1683</v>
      </c>
      <c r="E152" s="93" t="s">
        <v>1311</v>
      </c>
      <c r="F152" s="94">
        <v>43145</v>
      </c>
      <c r="G152" s="130">
        <v>7076</v>
      </c>
      <c r="H152" s="92" t="s">
        <v>1431</v>
      </c>
      <c r="I152" s="92" t="s">
        <v>1432</v>
      </c>
    </row>
    <row r="153" spans="1:9" ht="17.25">
      <c r="A153" s="194" t="s">
        <v>1822</v>
      </c>
      <c r="B153" s="74">
        <v>10321</v>
      </c>
      <c r="C153" s="92">
        <v>1</v>
      </c>
      <c r="D153" s="93" t="s">
        <v>1683</v>
      </c>
      <c r="E153" s="93" t="s">
        <v>1311</v>
      </c>
      <c r="F153" s="94">
        <v>43145</v>
      </c>
      <c r="G153" s="130">
        <v>7076</v>
      </c>
      <c r="H153" s="92" t="s">
        <v>1431</v>
      </c>
      <c r="I153" s="92" t="s">
        <v>1432</v>
      </c>
    </row>
    <row r="154" spans="1:9" ht="17.25">
      <c r="A154" s="194" t="s">
        <v>1806</v>
      </c>
      <c r="B154" s="74">
        <v>92</v>
      </c>
      <c r="C154" s="92">
        <v>1</v>
      </c>
      <c r="D154" s="93" t="s">
        <v>1877</v>
      </c>
      <c r="E154" s="93" t="s">
        <v>223</v>
      </c>
      <c r="F154" s="94">
        <v>43770</v>
      </c>
      <c r="G154" s="130">
        <v>59966</v>
      </c>
      <c r="H154" s="92" t="s">
        <v>1431</v>
      </c>
      <c r="I154" s="92" t="s">
        <v>1432</v>
      </c>
    </row>
    <row r="155" spans="1:9" ht="17.25">
      <c r="A155" s="194" t="s">
        <v>1806</v>
      </c>
      <c r="B155" s="74">
        <v>93</v>
      </c>
      <c r="C155" s="92">
        <v>1</v>
      </c>
      <c r="D155" s="93" t="s">
        <v>1878</v>
      </c>
      <c r="E155" s="93" t="s">
        <v>1311</v>
      </c>
      <c r="F155" s="94">
        <v>43770</v>
      </c>
      <c r="G155" s="130">
        <v>62370.25</v>
      </c>
      <c r="H155" s="92" t="s">
        <v>1431</v>
      </c>
      <c r="I155" s="92" t="s">
        <v>1432</v>
      </c>
    </row>
    <row r="156" spans="1:9" ht="17.25">
      <c r="A156" s="194"/>
      <c r="B156" s="74">
        <v>88</v>
      </c>
      <c r="C156" s="92">
        <v>1</v>
      </c>
      <c r="D156" s="93" t="s">
        <v>1879</v>
      </c>
      <c r="E156" s="93" t="s">
        <v>680</v>
      </c>
      <c r="F156" s="94">
        <v>43798</v>
      </c>
      <c r="G156" s="130">
        <v>529274.49</v>
      </c>
      <c r="H156" s="92" t="s">
        <v>1431</v>
      </c>
      <c r="I156" s="92" t="s">
        <v>1432</v>
      </c>
    </row>
    <row r="157" spans="1:9" ht="17.25">
      <c r="A157" s="194"/>
      <c r="B157" s="74">
        <v>89</v>
      </c>
      <c r="C157" s="92">
        <v>1</v>
      </c>
      <c r="D157" s="93" t="s">
        <v>1880</v>
      </c>
      <c r="E157" s="93" t="s">
        <v>680</v>
      </c>
      <c r="F157" s="94">
        <v>43795</v>
      </c>
      <c r="G157" s="130">
        <v>460000.32</v>
      </c>
      <c r="H157" s="92" t="s">
        <v>1431</v>
      </c>
      <c r="I157" s="92" t="s">
        <v>1432</v>
      </c>
    </row>
    <row r="158" spans="1:9" ht="17.25">
      <c r="A158" s="194"/>
      <c r="B158" s="74">
        <v>90</v>
      </c>
      <c r="C158" s="92">
        <v>1</v>
      </c>
      <c r="D158" s="93" t="s">
        <v>1881</v>
      </c>
      <c r="E158" s="93" t="s">
        <v>680</v>
      </c>
      <c r="F158" s="94">
        <v>43795</v>
      </c>
      <c r="G158" s="130">
        <v>460000.32</v>
      </c>
      <c r="H158" s="92" t="s">
        <v>1431</v>
      </c>
      <c r="I158" s="92" t="s">
        <v>1432</v>
      </c>
    </row>
    <row r="159" spans="1:9" ht="17.25">
      <c r="A159" s="194"/>
      <c r="B159" s="74">
        <v>91</v>
      </c>
      <c r="C159" s="92">
        <v>1</v>
      </c>
      <c r="D159" s="93" t="s">
        <v>1882</v>
      </c>
      <c r="E159" s="93" t="s">
        <v>680</v>
      </c>
      <c r="F159" s="94">
        <v>43795</v>
      </c>
      <c r="G159" s="130">
        <v>460000.32</v>
      </c>
      <c r="H159" s="92" t="s">
        <v>1431</v>
      </c>
      <c r="I159" s="92" t="s">
        <v>1432</v>
      </c>
    </row>
    <row r="160" spans="1:9" ht="12.75">
      <c r="A160" s="8"/>
      <c r="B160" s="74"/>
      <c r="C160" s="92"/>
      <c r="D160" s="93"/>
      <c r="E160" s="93"/>
      <c r="F160" s="94"/>
      <c r="G160" s="130"/>
      <c r="H160" s="92"/>
      <c r="I160" s="92"/>
    </row>
    <row r="161" spans="1:10" ht="12.75">
      <c r="A161" s="3"/>
      <c r="B161" s="74"/>
      <c r="C161" s="397" t="s">
        <v>691</v>
      </c>
      <c r="D161" s="398"/>
      <c r="E161" s="398"/>
      <c r="F161" s="399"/>
      <c r="G161" s="89">
        <f>SUM(G149:G160)</f>
        <v>2066991.7000000002</v>
      </c>
      <c r="H161" s="12"/>
      <c r="I161" s="132">
        <f>G205</f>
        <v>13767451.420000002</v>
      </c>
      <c r="J161" s="71">
        <f>G161</f>
        <v>2066991.7000000002</v>
      </c>
    </row>
    <row r="162" spans="2:8" ht="12.75">
      <c r="B162" s="10"/>
      <c r="C162" s="10"/>
      <c r="D162" s="10"/>
      <c r="E162" s="10"/>
      <c r="F162" s="10"/>
      <c r="G162" s="99"/>
      <c r="H162" s="10"/>
    </row>
    <row r="163" spans="2:8" ht="12.75">
      <c r="B163" s="44" t="s">
        <v>1634</v>
      </c>
      <c r="C163" s="44"/>
      <c r="D163" s="49" t="s">
        <v>6</v>
      </c>
      <c r="E163" s="49" t="s">
        <v>1677</v>
      </c>
      <c r="F163" s="44"/>
      <c r="G163" s="125" t="s">
        <v>1626</v>
      </c>
      <c r="H163" s="44"/>
    </row>
    <row r="164" spans="2:9" ht="12.75">
      <c r="B164" s="10"/>
      <c r="C164" s="44"/>
      <c r="D164" s="44"/>
      <c r="E164" s="49"/>
      <c r="F164" s="44"/>
      <c r="G164" s="125"/>
      <c r="H164" s="44"/>
      <c r="I164" s="44"/>
    </row>
    <row r="165" spans="2:9" ht="12.75">
      <c r="B165" s="44"/>
      <c r="C165" s="44"/>
      <c r="D165" s="44"/>
      <c r="F165" s="44"/>
      <c r="G165" s="125"/>
      <c r="H165" s="44"/>
      <c r="I165" s="44"/>
    </row>
    <row r="166" spans="2:9" ht="12.75">
      <c r="B166" s="10"/>
      <c r="C166" s="10"/>
      <c r="D166" s="10"/>
      <c r="E166" s="44"/>
      <c r="F166" s="10"/>
      <c r="G166" s="99"/>
      <c r="H166" s="10"/>
      <c r="I166" s="10"/>
    </row>
    <row r="167" spans="2:9" ht="12.75">
      <c r="B167" s="44" t="s">
        <v>1676</v>
      </c>
      <c r="C167" s="44"/>
      <c r="D167" s="49" t="s">
        <v>1399</v>
      </c>
      <c r="E167" s="49" t="s">
        <v>1779</v>
      </c>
      <c r="F167" s="44"/>
      <c r="G167" s="125" t="s">
        <v>1401</v>
      </c>
      <c r="H167" s="44"/>
      <c r="I167" s="44"/>
    </row>
    <row r="169" spans="2:3" ht="15.75">
      <c r="B169" s="2" t="s">
        <v>1619</v>
      </c>
      <c r="C169" s="2"/>
    </row>
    <row r="170" spans="2:8" ht="15.75">
      <c r="B170" s="2" t="s">
        <v>10</v>
      </c>
      <c r="C170" s="2"/>
      <c r="H170" t="s">
        <v>1429</v>
      </c>
    </row>
    <row r="171" spans="2:3" ht="15.75">
      <c r="B171" s="2" t="s">
        <v>1620</v>
      </c>
      <c r="C171" s="2"/>
    </row>
    <row r="172" spans="2:9" ht="15.75">
      <c r="B172" s="2" t="s">
        <v>23</v>
      </c>
      <c r="C172" s="2"/>
      <c r="D172" s="4"/>
      <c r="E172" s="4"/>
      <c r="F172" s="4"/>
      <c r="G172" s="120"/>
      <c r="H172" s="4"/>
      <c r="I172" s="4"/>
    </row>
    <row r="174" spans="2:9" ht="25.5">
      <c r="B174" s="9" t="s">
        <v>19</v>
      </c>
      <c r="C174" s="9" t="s">
        <v>9</v>
      </c>
      <c r="D174" s="9" t="s">
        <v>12</v>
      </c>
      <c r="E174" s="9" t="s">
        <v>22</v>
      </c>
      <c r="F174" s="9" t="s">
        <v>13</v>
      </c>
      <c r="G174" s="121" t="s">
        <v>3</v>
      </c>
      <c r="H174" s="9" t="s">
        <v>4</v>
      </c>
      <c r="I174" s="9" t="s">
        <v>11</v>
      </c>
    </row>
    <row r="175" spans="2:9" ht="17.25">
      <c r="B175" s="74"/>
      <c r="C175" s="92">
        <v>1</v>
      </c>
      <c r="D175" s="93" t="s">
        <v>1678</v>
      </c>
      <c r="E175" s="93" t="s">
        <v>1223</v>
      </c>
      <c r="F175" s="94">
        <v>43202</v>
      </c>
      <c r="G175" s="130">
        <v>1915551.5</v>
      </c>
      <c r="H175" s="92" t="s">
        <v>1431</v>
      </c>
      <c r="I175" s="92" t="s">
        <v>1432</v>
      </c>
    </row>
    <row r="176" spans="2:9" ht="12.75">
      <c r="B176" s="74"/>
      <c r="C176" s="92"/>
      <c r="D176" s="93"/>
      <c r="E176" s="93"/>
      <c r="F176" s="94"/>
      <c r="G176" s="130"/>
      <c r="H176" s="92"/>
      <c r="I176" s="92"/>
    </row>
    <row r="177" spans="2:9" ht="12.75">
      <c r="B177" s="74"/>
      <c r="C177" s="92"/>
      <c r="D177" s="93"/>
      <c r="E177" s="93"/>
      <c r="F177" s="94"/>
      <c r="G177" s="130"/>
      <c r="H177" s="92"/>
      <c r="I177" s="92"/>
    </row>
    <row r="178" spans="2:9" ht="12.75">
      <c r="B178" s="74"/>
      <c r="C178" s="92"/>
      <c r="D178" s="93"/>
      <c r="E178" s="93"/>
      <c r="F178" s="94"/>
      <c r="G178" s="130"/>
      <c r="H178" s="92"/>
      <c r="I178" s="92"/>
    </row>
    <row r="179" spans="2:9" ht="12.75">
      <c r="B179" s="74"/>
      <c r="C179" s="92"/>
      <c r="D179" s="93"/>
      <c r="E179" s="93"/>
      <c r="F179" s="94"/>
      <c r="G179" s="130"/>
      <c r="H179" s="92"/>
      <c r="I179" s="92"/>
    </row>
    <row r="180" spans="2:9" ht="12.75">
      <c r="B180" s="74"/>
      <c r="C180" s="92"/>
      <c r="D180" s="93"/>
      <c r="E180" s="93"/>
      <c r="F180" s="94"/>
      <c r="G180" s="130"/>
      <c r="H180" s="92"/>
      <c r="I180" s="92"/>
    </row>
    <row r="181" spans="2:10" ht="12.75">
      <c r="B181" s="74"/>
      <c r="C181" s="397" t="s">
        <v>691</v>
      </c>
      <c r="D181" s="398"/>
      <c r="E181" s="398"/>
      <c r="F181" s="399"/>
      <c r="G181" s="89">
        <f>SUM(G175:G180)</f>
        <v>1915551.5</v>
      </c>
      <c r="H181" s="8"/>
      <c r="I181" s="8"/>
      <c r="J181" s="71"/>
    </row>
    <row r="182" spans="2:9" ht="12.75">
      <c r="B182" s="10"/>
      <c r="C182" s="10"/>
      <c r="D182" s="10"/>
      <c r="E182" s="10"/>
      <c r="F182" s="10"/>
      <c r="G182" s="99"/>
      <c r="H182" s="10"/>
      <c r="I182" s="95">
        <f>G181+G161+G135+G115+G99+G67+G44+G20</f>
        <v>15683002.920000002</v>
      </c>
    </row>
    <row r="183" spans="2:8" ht="12.75">
      <c r="B183" s="44" t="s">
        <v>1634</v>
      </c>
      <c r="C183" s="44"/>
      <c r="D183" s="49" t="s">
        <v>6</v>
      </c>
      <c r="E183" s="49" t="s">
        <v>1677</v>
      </c>
      <c r="F183" s="44"/>
      <c r="G183" s="125" t="s">
        <v>1626</v>
      </c>
      <c r="H183" s="44"/>
    </row>
    <row r="184" spans="2:9" ht="12.75">
      <c r="B184" s="10"/>
      <c r="C184" s="44"/>
      <c r="D184" s="44"/>
      <c r="E184" s="49"/>
      <c r="F184" s="44"/>
      <c r="G184" s="125"/>
      <c r="H184" s="44"/>
      <c r="I184" s="44"/>
    </row>
    <row r="185" spans="2:9" ht="12.75">
      <c r="B185" s="44"/>
      <c r="C185" s="44"/>
      <c r="D185" s="44"/>
      <c r="F185" s="44"/>
      <c r="G185" s="125"/>
      <c r="H185" s="44"/>
      <c r="I185" s="44"/>
    </row>
    <row r="186" spans="2:9" ht="12.75">
      <c r="B186" s="10"/>
      <c r="C186" s="10"/>
      <c r="D186" s="10"/>
      <c r="E186" s="44"/>
      <c r="F186" s="10"/>
      <c r="G186" s="99"/>
      <c r="H186" s="10"/>
      <c r="I186" s="10"/>
    </row>
    <row r="187" spans="2:9" ht="12.75">
      <c r="B187" s="44" t="s">
        <v>1676</v>
      </c>
      <c r="C187" s="44"/>
      <c r="D187" s="49" t="s">
        <v>1399</v>
      </c>
      <c r="E187" s="49" t="s">
        <v>1779</v>
      </c>
      <c r="F187" s="44"/>
      <c r="G187" s="125" t="s">
        <v>1401</v>
      </c>
      <c r="H187" s="44"/>
      <c r="I187" s="44"/>
    </row>
    <row r="205" ht="12.75">
      <c r="G205" s="131">
        <f>G161+G135+G115+G99+G67+G44+G20</f>
        <v>13767451.420000002</v>
      </c>
    </row>
  </sheetData>
  <sheetProtection/>
  <autoFilter ref="A2:J205"/>
  <mergeCells count="6">
    <mergeCell ref="B115:F116"/>
    <mergeCell ref="G115:G116"/>
    <mergeCell ref="I115:I116"/>
    <mergeCell ref="C135:F135"/>
    <mergeCell ref="C161:F161"/>
    <mergeCell ref="C181:F181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scale="74" r:id="rId2"/>
  <rowBreaks count="7" manualBreakCount="7">
    <brk id="26" max="8" man="1"/>
    <brk id="50" max="8" man="1"/>
    <brk id="72" max="8" man="1"/>
    <brk id="104" max="8" man="1"/>
    <brk id="124" max="8" man="1"/>
    <brk id="142" max="8" man="1"/>
    <brk id="168" min="1" max="8" man="1"/>
  </rowBreaks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="96" zoomScaleSheetLayoutView="96" zoomScalePageLayoutView="0" workbookViewId="0" topLeftCell="A1">
      <selection activeCell="E16" sqref="E16"/>
    </sheetView>
  </sheetViews>
  <sheetFormatPr defaultColWidth="11.421875" defaultRowHeight="12.75"/>
  <cols>
    <col min="2" max="2" width="11.140625" style="0" customWidth="1"/>
    <col min="3" max="3" width="17.8515625" style="0" customWidth="1"/>
    <col min="4" max="4" width="27.421875" style="0" customWidth="1"/>
    <col min="5" max="5" width="15.00390625" style="0" customWidth="1"/>
    <col min="6" max="6" width="12.00390625" style="0" customWidth="1"/>
    <col min="7" max="7" width="14.8515625" style="0" customWidth="1"/>
    <col min="8" max="8" width="12.421875" style="0" customWidth="1"/>
    <col min="9" max="9" width="23.57421875" style="0" customWidth="1"/>
    <col min="10" max="10" width="12.8515625" style="0" bestFit="1" customWidth="1"/>
  </cols>
  <sheetData>
    <row r="1" ht="12.75">
      <c r="J1">
        <f>SUM(J2:J55)</f>
        <v>596867.73</v>
      </c>
    </row>
    <row r="2" spans="2:3" ht="15.75">
      <c r="B2" s="2" t="s">
        <v>45</v>
      </c>
      <c r="C2" s="2"/>
    </row>
    <row r="3" spans="2:9" ht="15.75">
      <c r="B3" s="2" t="s">
        <v>10</v>
      </c>
      <c r="C3" s="2"/>
      <c r="I3" t="s">
        <v>1884</v>
      </c>
    </row>
    <row r="4" spans="2:3" ht="15.75">
      <c r="B4" s="2" t="s">
        <v>1883</v>
      </c>
      <c r="C4" s="2"/>
    </row>
    <row r="5" spans="2:3" s="4" customFormat="1" ht="15.75">
      <c r="B5" s="2" t="s">
        <v>1404</v>
      </c>
      <c r="C5" s="2"/>
    </row>
    <row r="7" spans="1:9" s="6" customFormat="1" ht="24.75" customHeight="1">
      <c r="A7" s="171" t="s">
        <v>1782</v>
      </c>
      <c r="B7" s="9" t="s">
        <v>19</v>
      </c>
      <c r="C7" s="9" t="s">
        <v>9</v>
      </c>
      <c r="D7" s="9" t="s">
        <v>12</v>
      </c>
      <c r="E7" s="9" t="s">
        <v>22</v>
      </c>
      <c r="F7" s="9" t="s">
        <v>13</v>
      </c>
      <c r="G7" s="9" t="s">
        <v>3</v>
      </c>
      <c r="H7" s="9" t="s">
        <v>4</v>
      </c>
      <c r="I7" s="9" t="s">
        <v>11</v>
      </c>
    </row>
    <row r="8" spans="1:9" ht="12.75">
      <c r="A8" s="8"/>
      <c r="B8" s="7"/>
      <c r="C8" s="7"/>
      <c r="D8" s="7"/>
      <c r="E8" s="7"/>
      <c r="F8" s="7"/>
      <c r="G8" s="7"/>
      <c r="H8" s="7"/>
      <c r="I8" s="7"/>
    </row>
    <row r="9" spans="1:9" ht="17.25">
      <c r="A9" s="8"/>
      <c r="B9" s="17"/>
      <c r="C9" s="15"/>
      <c r="D9" s="16" t="s">
        <v>1410</v>
      </c>
      <c r="E9" s="18"/>
      <c r="F9" s="22"/>
      <c r="G9" s="19">
        <v>239707.81</v>
      </c>
      <c r="H9" s="33" t="s">
        <v>1197</v>
      </c>
      <c r="I9" s="18" t="s">
        <v>1195</v>
      </c>
    </row>
    <row r="10" spans="1:9" ht="17.25">
      <c r="A10" s="8"/>
      <c r="B10" s="17"/>
      <c r="C10" s="15"/>
      <c r="D10" s="16" t="s">
        <v>1411</v>
      </c>
      <c r="E10" s="18"/>
      <c r="F10" s="22"/>
      <c r="G10" s="19">
        <v>81200</v>
      </c>
      <c r="H10" s="33" t="s">
        <v>1197</v>
      </c>
      <c r="I10" s="18" t="s">
        <v>1195</v>
      </c>
    </row>
    <row r="11" spans="1:9" ht="17.25">
      <c r="A11" s="8"/>
      <c r="B11" s="17"/>
      <c r="C11" s="15"/>
      <c r="D11" s="16" t="s">
        <v>1412</v>
      </c>
      <c r="E11" s="18"/>
      <c r="F11" s="22"/>
      <c r="G11" s="19">
        <v>54520</v>
      </c>
      <c r="H11" s="33" t="s">
        <v>1197</v>
      </c>
      <c r="I11" s="18" t="s">
        <v>1195</v>
      </c>
    </row>
    <row r="12" spans="1:9" ht="17.25">
      <c r="A12" s="8"/>
      <c r="B12" s="17"/>
      <c r="C12" s="15"/>
      <c r="D12" s="16" t="s">
        <v>1413</v>
      </c>
      <c r="E12" s="18"/>
      <c r="F12" s="22"/>
      <c r="G12" s="19">
        <v>115768</v>
      </c>
      <c r="H12" s="33" t="s">
        <v>1197</v>
      </c>
      <c r="I12" s="18" t="s">
        <v>1195</v>
      </c>
    </row>
    <row r="13" spans="1:9" ht="17.25">
      <c r="A13" s="8"/>
      <c r="B13" s="17"/>
      <c r="C13" s="15"/>
      <c r="D13" s="16" t="s">
        <v>1414</v>
      </c>
      <c r="E13" s="18"/>
      <c r="F13" s="22"/>
      <c r="G13" s="19">
        <v>87681.92</v>
      </c>
      <c r="H13" s="33" t="s">
        <v>1197</v>
      </c>
      <c r="I13" s="18" t="s">
        <v>1195</v>
      </c>
    </row>
    <row r="14" spans="1:9" ht="13.5">
      <c r="A14" s="8"/>
      <c r="B14" s="17"/>
      <c r="C14" s="15"/>
      <c r="D14" s="16"/>
      <c r="E14" s="18"/>
      <c r="F14" s="22"/>
      <c r="G14" s="19"/>
      <c r="H14" s="33"/>
      <c r="I14" s="18"/>
    </row>
    <row r="15" spans="1:9" ht="13.5">
      <c r="A15" s="8"/>
      <c r="B15" s="17"/>
      <c r="C15" s="15"/>
      <c r="D15" s="16"/>
      <c r="E15" s="18"/>
      <c r="F15" s="22"/>
      <c r="G15" s="19"/>
      <c r="H15" s="33"/>
      <c r="I15" s="18"/>
    </row>
    <row r="16" spans="1:9" ht="13.5">
      <c r="A16" s="8"/>
      <c r="B16" s="17"/>
      <c r="C16" s="15"/>
      <c r="D16" s="16"/>
      <c r="E16" s="18"/>
      <c r="F16" s="22"/>
      <c r="G16" s="19"/>
      <c r="H16" s="33"/>
      <c r="I16" s="18"/>
    </row>
    <row r="17" spans="1:9" ht="13.5">
      <c r="A17" s="8"/>
      <c r="B17" s="17"/>
      <c r="C17" s="15"/>
      <c r="D17" s="16"/>
      <c r="E17" s="18"/>
      <c r="F17" s="22"/>
      <c r="G17" s="19"/>
      <c r="H17" s="33"/>
      <c r="I17" s="18"/>
    </row>
    <row r="18" spans="1:9" ht="13.5">
      <c r="A18" s="8"/>
      <c r="B18" s="17"/>
      <c r="C18" s="15"/>
      <c r="D18" s="16"/>
      <c r="E18" s="18"/>
      <c r="F18" s="22"/>
      <c r="G18" s="19"/>
      <c r="H18" s="33"/>
      <c r="I18" s="18"/>
    </row>
    <row r="19" spans="1:9" ht="13.5">
      <c r="A19" s="8"/>
      <c r="B19" s="17"/>
      <c r="C19" s="15"/>
      <c r="D19" s="16"/>
      <c r="E19" s="18"/>
      <c r="F19" s="22"/>
      <c r="G19" s="19"/>
      <c r="H19" s="33"/>
      <c r="I19" s="18"/>
    </row>
    <row r="20" spans="1:9" ht="12.75">
      <c r="A20" s="8"/>
      <c r="B20" s="388" t="s">
        <v>691</v>
      </c>
      <c r="C20" s="389"/>
      <c r="D20" s="389"/>
      <c r="E20" s="389"/>
      <c r="F20" s="390"/>
      <c r="G20" s="400">
        <f>SUM(G9:G19)</f>
        <v>578877.73</v>
      </c>
      <c r="H20" s="34"/>
      <c r="I20" s="30"/>
    </row>
    <row r="21" spans="1:10" ht="12.75">
      <c r="A21" s="3"/>
      <c r="B21" s="391"/>
      <c r="C21" s="392"/>
      <c r="D21" s="392"/>
      <c r="E21" s="392"/>
      <c r="F21" s="393"/>
      <c r="G21" s="400"/>
      <c r="H21" s="43"/>
      <c r="I21" s="96"/>
      <c r="J21" s="154">
        <f>G20</f>
        <v>578877.73</v>
      </c>
    </row>
    <row r="22" spans="2:9" ht="12.75">
      <c r="B22" s="44" t="s">
        <v>1632</v>
      </c>
      <c r="C22" s="44"/>
      <c r="D22" s="49" t="s">
        <v>6</v>
      </c>
      <c r="E22" s="49" t="s">
        <v>1668</v>
      </c>
      <c r="F22" s="44"/>
      <c r="G22" s="44" t="s">
        <v>1467</v>
      </c>
      <c r="H22" s="44"/>
      <c r="I22" s="44"/>
    </row>
    <row r="24" spans="2:9" ht="12.75">
      <c r="B24" s="44"/>
      <c r="C24" s="44"/>
      <c r="D24" s="44"/>
      <c r="E24" s="44"/>
      <c r="F24" s="44"/>
      <c r="G24" s="44"/>
      <c r="H24" s="44"/>
      <c r="I24" s="44"/>
    </row>
    <row r="26" spans="2:9" ht="12.75">
      <c r="B26" s="44" t="s">
        <v>1672</v>
      </c>
      <c r="C26" s="44"/>
      <c r="D26" s="44" t="s">
        <v>1399</v>
      </c>
      <c r="E26" s="44" t="s">
        <v>1775</v>
      </c>
      <c r="F26" s="44"/>
      <c r="G26" s="44" t="s">
        <v>1401</v>
      </c>
      <c r="H26" s="44"/>
      <c r="I26" s="44"/>
    </row>
    <row r="28" spans="2:3" ht="15.75">
      <c r="B28" s="2" t="s">
        <v>45</v>
      </c>
      <c r="C28" s="2"/>
    </row>
    <row r="29" spans="2:9" ht="15.75">
      <c r="B29" s="2" t="s">
        <v>10</v>
      </c>
      <c r="C29" s="2"/>
      <c r="I29" t="s">
        <v>1884</v>
      </c>
    </row>
    <row r="30" spans="2:3" ht="15.75">
      <c r="B30" s="2" t="s">
        <v>1883</v>
      </c>
      <c r="C30" s="2"/>
    </row>
    <row r="31" spans="2:9" ht="15.75">
      <c r="B31" s="2" t="s">
        <v>1404</v>
      </c>
      <c r="C31" s="2"/>
      <c r="D31" s="4"/>
      <c r="E31" s="4"/>
      <c r="F31" s="4"/>
      <c r="G31" s="4"/>
      <c r="H31" s="4"/>
      <c r="I31" s="4"/>
    </row>
    <row r="33" spans="1:9" ht="25.5">
      <c r="A33" s="171" t="s">
        <v>1782</v>
      </c>
      <c r="B33" s="9" t="s">
        <v>19</v>
      </c>
      <c r="C33" s="9" t="s">
        <v>9</v>
      </c>
      <c r="D33" s="9" t="s">
        <v>12</v>
      </c>
      <c r="E33" s="9" t="s">
        <v>22</v>
      </c>
      <c r="F33" s="9" t="s">
        <v>13</v>
      </c>
      <c r="G33" s="9" t="s">
        <v>3</v>
      </c>
      <c r="H33" s="9" t="s">
        <v>4</v>
      </c>
      <c r="I33" s="9" t="s">
        <v>11</v>
      </c>
    </row>
    <row r="34" spans="1:9" ht="33.75">
      <c r="A34" s="8" t="s">
        <v>1808</v>
      </c>
      <c r="B34" s="74">
        <v>10183</v>
      </c>
      <c r="C34" s="92">
        <v>1</v>
      </c>
      <c r="D34" s="111" t="s">
        <v>1693</v>
      </c>
      <c r="E34" s="107" t="s">
        <v>1732</v>
      </c>
      <c r="F34" s="108">
        <v>43144</v>
      </c>
      <c r="G34" s="109">
        <v>17990</v>
      </c>
      <c r="H34" s="110" t="s">
        <v>1431</v>
      </c>
      <c r="I34" s="110" t="s">
        <v>1432</v>
      </c>
    </row>
    <row r="35" spans="1:9" ht="13.5">
      <c r="A35" s="8"/>
      <c r="B35" s="17"/>
      <c r="C35" s="15"/>
      <c r="D35" s="16"/>
      <c r="E35" s="18"/>
      <c r="F35" s="22"/>
      <c r="G35" s="19"/>
      <c r="H35" s="33"/>
      <c r="I35" s="18"/>
    </row>
    <row r="36" spans="1:9" ht="13.5">
      <c r="A36" s="8"/>
      <c r="B36" s="17"/>
      <c r="C36" s="15"/>
      <c r="D36" s="16"/>
      <c r="E36" s="18"/>
      <c r="F36" s="22"/>
      <c r="G36" s="19"/>
      <c r="H36" s="33"/>
      <c r="I36" s="18"/>
    </row>
    <row r="37" spans="1:9" ht="13.5">
      <c r="A37" s="8"/>
      <c r="B37" s="17"/>
      <c r="C37" s="15"/>
      <c r="D37" s="16"/>
      <c r="E37" s="18"/>
      <c r="F37" s="22"/>
      <c r="G37" s="19"/>
      <c r="H37" s="33"/>
      <c r="I37" s="18"/>
    </row>
    <row r="38" spans="1:9" ht="13.5">
      <c r="A38" s="8"/>
      <c r="B38" s="17"/>
      <c r="C38" s="15"/>
      <c r="D38" s="16"/>
      <c r="E38" s="18"/>
      <c r="F38" s="22"/>
      <c r="G38" s="19"/>
      <c r="H38" s="33"/>
      <c r="I38" s="18"/>
    </row>
    <row r="39" spans="1:9" ht="13.5">
      <c r="A39" s="8"/>
      <c r="B39" s="17"/>
      <c r="C39" s="15"/>
      <c r="D39" s="16"/>
      <c r="E39" s="18"/>
      <c r="F39" s="22"/>
      <c r="G39" s="19"/>
      <c r="H39" s="33"/>
      <c r="I39" s="18"/>
    </row>
    <row r="40" spans="1:9" ht="13.5">
      <c r="A40" s="8"/>
      <c r="B40" s="17"/>
      <c r="C40" s="15"/>
      <c r="D40" s="16"/>
      <c r="E40" s="18"/>
      <c r="F40" s="22"/>
      <c r="G40" s="19"/>
      <c r="H40" s="33"/>
      <c r="I40" s="18"/>
    </row>
    <row r="41" spans="1:9" ht="13.5">
      <c r="A41" s="8"/>
      <c r="B41" s="17"/>
      <c r="C41" s="15"/>
      <c r="D41" s="16"/>
      <c r="E41" s="18"/>
      <c r="F41" s="22"/>
      <c r="G41" s="19"/>
      <c r="H41" s="33"/>
      <c r="I41" s="23"/>
    </row>
    <row r="42" spans="1:9" ht="13.5">
      <c r="A42" s="8"/>
      <c r="B42" s="17"/>
      <c r="C42" s="15"/>
      <c r="D42" s="16"/>
      <c r="E42" s="18"/>
      <c r="F42" s="22"/>
      <c r="G42" s="31"/>
      <c r="H42" s="34"/>
      <c r="I42" s="27"/>
    </row>
    <row r="43" spans="1:9" ht="12.75">
      <c r="A43" s="8"/>
      <c r="B43" s="388" t="s">
        <v>691</v>
      </c>
      <c r="C43" s="389"/>
      <c r="D43" s="389"/>
      <c r="E43" s="389"/>
      <c r="F43" s="390"/>
      <c r="G43" s="401">
        <v>17990</v>
      </c>
      <c r="H43" s="43"/>
      <c r="I43" s="23"/>
    </row>
    <row r="44" spans="1:10" ht="12.75">
      <c r="A44" s="3"/>
      <c r="B44" s="391"/>
      <c r="C44" s="392"/>
      <c r="D44" s="392"/>
      <c r="E44" s="392"/>
      <c r="F44" s="393"/>
      <c r="G44" s="394"/>
      <c r="H44" s="43"/>
      <c r="I44" s="134">
        <f>J1</f>
        <v>596867.73</v>
      </c>
      <c r="J44" s="35">
        <f>G43</f>
        <v>17990</v>
      </c>
    </row>
    <row r="45" spans="2:9" ht="12.75">
      <c r="B45" s="48"/>
      <c r="C45" s="48"/>
      <c r="D45" s="48"/>
      <c r="E45" s="48"/>
      <c r="F45" s="48"/>
      <c r="G45" s="133"/>
      <c r="H45" s="43"/>
      <c r="I45" s="96"/>
    </row>
    <row r="46" spans="2:9" ht="12.75">
      <c r="B46" s="48"/>
      <c r="C46" s="48"/>
      <c r="D46" s="48"/>
      <c r="E46" s="48"/>
      <c r="F46" s="48"/>
      <c r="G46" s="133"/>
      <c r="H46" s="43"/>
      <c r="I46" s="96"/>
    </row>
    <row r="47" spans="2:9" ht="12.75">
      <c r="B47" s="44" t="s">
        <v>1632</v>
      </c>
      <c r="C47" s="44"/>
      <c r="D47" s="49" t="s">
        <v>6</v>
      </c>
      <c r="E47" s="49" t="s">
        <v>1668</v>
      </c>
      <c r="F47" s="44"/>
      <c r="G47" s="44" t="s">
        <v>1679</v>
      </c>
      <c r="H47" s="44"/>
      <c r="I47" s="106"/>
    </row>
    <row r="49" spans="2:9" ht="12.75">
      <c r="B49" s="44"/>
      <c r="C49" s="44"/>
      <c r="D49" s="44"/>
      <c r="E49" s="44"/>
      <c r="F49" s="44"/>
      <c r="G49" s="44"/>
      <c r="H49" s="44"/>
      <c r="I49" s="44"/>
    </row>
    <row r="51" spans="2:9" ht="12.75">
      <c r="B51" s="44" t="s">
        <v>1672</v>
      </c>
      <c r="C51" s="44"/>
      <c r="D51" s="44" t="s">
        <v>1399</v>
      </c>
      <c r="E51" s="44" t="s">
        <v>1775</v>
      </c>
      <c r="F51" s="44"/>
      <c r="G51" s="44" t="s">
        <v>1401</v>
      </c>
      <c r="H51" s="44"/>
      <c r="I51" s="44"/>
    </row>
  </sheetData>
  <sheetProtection/>
  <autoFilter ref="A2:J51"/>
  <mergeCells count="4">
    <mergeCell ref="B20:F21"/>
    <mergeCell ref="G20:G21"/>
    <mergeCell ref="B43:F44"/>
    <mergeCell ref="G43:G44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scale="95" r:id="rId2"/>
  <rowBreaks count="1" manualBreakCount="1">
    <brk id="27" max="8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zoomScalePageLayoutView="0" workbookViewId="0" topLeftCell="A1">
      <pane ySplit="6" topLeftCell="A73" activePane="bottomLeft" state="frozen"/>
      <selection pane="topLeft" activeCell="H6" sqref="H6"/>
      <selection pane="bottomLeft" activeCell="D81" sqref="D81"/>
    </sheetView>
  </sheetViews>
  <sheetFormatPr defaultColWidth="11.421875" defaultRowHeight="12.75"/>
  <cols>
    <col min="2" max="2" width="17.140625" style="0" customWidth="1"/>
    <col min="3" max="3" width="12.28125" style="0" customWidth="1"/>
    <col min="4" max="4" width="27.421875" style="0" customWidth="1"/>
    <col min="5" max="5" width="22.57421875" style="0" customWidth="1"/>
    <col min="7" max="7" width="13.8515625" style="0" bestFit="1" customWidth="1"/>
    <col min="8" max="8" width="14.57421875" style="0" customWidth="1"/>
    <col min="9" max="9" width="19.28125" style="0" customWidth="1"/>
    <col min="10" max="10" width="12.28125" style="0" bestFit="1" customWidth="1"/>
  </cols>
  <sheetData>
    <row r="1" ht="12.75">
      <c r="J1">
        <f>SUM(J2:J102)</f>
        <v>1104826.93</v>
      </c>
    </row>
    <row r="2" spans="2:8" ht="15.75">
      <c r="B2" s="2" t="s">
        <v>10</v>
      </c>
      <c r="C2" s="2"/>
      <c r="G2" s="42"/>
      <c r="H2" s="21" t="s">
        <v>1884</v>
      </c>
    </row>
    <row r="3" spans="2:7" ht="15.75">
      <c r="B3" s="2" t="s">
        <v>1883</v>
      </c>
      <c r="C3" s="2"/>
      <c r="G3" s="42"/>
    </row>
    <row r="4" spans="2:9" ht="15.75">
      <c r="B4" s="2" t="s">
        <v>1733</v>
      </c>
      <c r="C4" s="2"/>
      <c r="D4" s="4"/>
      <c r="E4" s="4"/>
      <c r="F4" s="4"/>
      <c r="G4" s="135"/>
      <c r="H4" s="4"/>
      <c r="I4" s="4"/>
    </row>
    <row r="5" spans="2:7" ht="15.75">
      <c r="B5" s="2"/>
      <c r="G5" s="42"/>
    </row>
    <row r="6" spans="1:9" ht="25.5">
      <c r="A6" s="6" t="s">
        <v>1782</v>
      </c>
      <c r="B6" s="9" t="s">
        <v>19</v>
      </c>
      <c r="C6" s="9" t="s">
        <v>9</v>
      </c>
      <c r="D6" s="9" t="s">
        <v>12</v>
      </c>
      <c r="E6" s="9" t="s">
        <v>22</v>
      </c>
      <c r="F6" s="9" t="s">
        <v>13</v>
      </c>
      <c r="G6" s="9" t="s">
        <v>3</v>
      </c>
      <c r="H6" s="9" t="s">
        <v>4</v>
      </c>
      <c r="I6" s="9" t="s">
        <v>11</v>
      </c>
    </row>
    <row r="7" spans="1:9" ht="12.75">
      <c r="A7" s="97" t="s">
        <v>1813</v>
      </c>
      <c r="B7" s="72"/>
      <c r="C7" s="56">
        <v>1</v>
      </c>
      <c r="D7" s="56" t="s">
        <v>1470</v>
      </c>
      <c r="E7" s="56" t="s">
        <v>1471</v>
      </c>
      <c r="F7" s="82">
        <v>42527</v>
      </c>
      <c r="G7" s="149">
        <v>37010.96</v>
      </c>
      <c r="H7" s="59" t="s">
        <v>1431</v>
      </c>
      <c r="I7" s="59" t="s">
        <v>1432</v>
      </c>
    </row>
    <row r="8" spans="1:9" ht="12.75">
      <c r="A8" s="97" t="s">
        <v>1815</v>
      </c>
      <c r="B8" s="72">
        <v>9894</v>
      </c>
      <c r="C8" s="72">
        <v>1</v>
      </c>
      <c r="D8" s="72" t="s">
        <v>1599</v>
      </c>
      <c r="E8" s="72" t="s">
        <v>1519</v>
      </c>
      <c r="F8" s="79">
        <v>42944</v>
      </c>
      <c r="G8" s="140">
        <v>1590</v>
      </c>
      <c r="H8" s="72" t="s">
        <v>1431</v>
      </c>
      <c r="I8" s="73" t="s">
        <v>1432</v>
      </c>
    </row>
    <row r="9" spans="1:9" ht="12.75">
      <c r="A9" s="97" t="s">
        <v>1815</v>
      </c>
      <c r="B9" s="72">
        <v>9895</v>
      </c>
      <c r="C9" s="72">
        <v>1</v>
      </c>
      <c r="D9" s="72" t="s">
        <v>1599</v>
      </c>
      <c r="E9" s="72"/>
      <c r="F9" s="79">
        <v>42944</v>
      </c>
      <c r="G9" s="140">
        <v>1590</v>
      </c>
      <c r="H9" s="72" t="s">
        <v>1431</v>
      </c>
      <c r="I9" s="73" t="s">
        <v>1432</v>
      </c>
    </row>
    <row r="10" spans="1:9" ht="12.75">
      <c r="A10" s="97" t="s">
        <v>1815</v>
      </c>
      <c r="B10" s="72">
        <v>9896</v>
      </c>
      <c r="C10" s="72">
        <v>1</v>
      </c>
      <c r="D10" s="72" t="s">
        <v>1599</v>
      </c>
      <c r="E10" s="72" t="s">
        <v>1519</v>
      </c>
      <c r="F10" s="79">
        <v>42944</v>
      </c>
      <c r="G10" s="140">
        <v>1590</v>
      </c>
      <c r="H10" s="72" t="s">
        <v>1431</v>
      </c>
      <c r="I10" s="73" t="s">
        <v>1432</v>
      </c>
    </row>
    <row r="11" spans="1:9" ht="78.75">
      <c r="A11" s="97" t="s">
        <v>1815</v>
      </c>
      <c r="B11" s="170" t="s">
        <v>1796</v>
      </c>
      <c r="C11" s="72">
        <v>1</v>
      </c>
      <c r="D11" s="72" t="s">
        <v>1600</v>
      </c>
      <c r="E11" s="72" t="s">
        <v>1471</v>
      </c>
      <c r="F11" s="79">
        <v>43097</v>
      </c>
      <c r="G11" s="140">
        <v>108000.01</v>
      </c>
      <c r="H11" s="72" t="s">
        <v>1431</v>
      </c>
      <c r="I11" s="73" t="s">
        <v>1432</v>
      </c>
    </row>
    <row r="12" spans="1:9" ht="12.75">
      <c r="A12" s="97" t="s">
        <v>1815</v>
      </c>
      <c r="B12" s="72" t="s">
        <v>1797</v>
      </c>
      <c r="C12" s="72">
        <v>1</v>
      </c>
      <c r="D12" s="72" t="s">
        <v>1601</v>
      </c>
      <c r="E12" s="72" t="s">
        <v>1471</v>
      </c>
      <c r="F12" s="79">
        <v>43098</v>
      </c>
      <c r="G12" s="140">
        <v>14616</v>
      </c>
      <c r="H12" s="72" t="s">
        <v>1431</v>
      </c>
      <c r="I12" s="73" t="s">
        <v>1432</v>
      </c>
    </row>
    <row r="13" spans="1:10" ht="12.75">
      <c r="A13" s="97" t="s">
        <v>1816</v>
      </c>
      <c r="B13" s="72">
        <v>10117</v>
      </c>
      <c r="C13" s="72">
        <v>1</v>
      </c>
      <c r="D13" s="72" t="s">
        <v>1607</v>
      </c>
      <c r="E13" s="72" t="s">
        <v>319</v>
      </c>
      <c r="F13" s="79">
        <v>42803</v>
      </c>
      <c r="G13" s="87">
        <v>7041</v>
      </c>
      <c r="H13" s="72" t="s">
        <v>1431</v>
      </c>
      <c r="I13" s="73" t="s">
        <v>1432</v>
      </c>
      <c r="J13" s="73"/>
    </row>
    <row r="14" spans="1:10" ht="12.75">
      <c r="A14" s="97" t="s">
        <v>1816</v>
      </c>
      <c r="B14" s="72">
        <v>9785</v>
      </c>
      <c r="C14" s="72">
        <v>1</v>
      </c>
      <c r="D14" s="72" t="s">
        <v>1608</v>
      </c>
      <c r="E14" s="72" t="s">
        <v>780</v>
      </c>
      <c r="F14" s="79">
        <v>42845</v>
      </c>
      <c r="G14" s="87">
        <v>4988</v>
      </c>
      <c r="H14" s="72" t="s">
        <v>1431</v>
      </c>
      <c r="I14" s="73" t="s">
        <v>1432</v>
      </c>
      <c r="J14" s="73"/>
    </row>
    <row r="15" spans="1:10" ht="12.75">
      <c r="A15" s="97" t="s">
        <v>1816</v>
      </c>
      <c r="B15" s="170" t="s">
        <v>1798</v>
      </c>
      <c r="C15" s="72">
        <v>1</v>
      </c>
      <c r="D15" s="72" t="s">
        <v>1609</v>
      </c>
      <c r="E15" s="72" t="s">
        <v>319</v>
      </c>
      <c r="F15" s="79">
        <v>42866</v>
      </c>
      <c r="G15" s="87">
        <v>14790</v>
      </c>
      <c r="H15" s="72" t="s">
        <v>1431</v>
      </c>
      <c r="I15" s="73" t="s">
        <v>1432</v>
      </c>
      <c r="J15" s="73"/>
    </row>
    <row r="16" spans="1:10" ht="12.75">
      <c r="A16" s="97" t="s">
        <v>1816</v>
      </c>
      <c r="B16" s="72">
        <v>9789</v>
      </c>
      <c r="C16" s="72">
        <v>1</v>
      </c>
      <c r="D16" s="72" t="s">
        <v>1610</v>
      </c>
      <c r="E16" s="72" t="s">
        <v>319</v>
      </c>
      <c r="F16" s="79">
        <v>42866</v>
      </c>
      <c r="G16" s="87">
        <v>3400.01</v>
      </c>
      <c r="H16" s="72" t="s">
        <v>1431</v>
      </c>
      <c r="I16" s="73" t="s">
        <v>1432</v>
      </c>
      <c r="J16" s="73"/>
    </row>
    <row r="17" spans="1:10" ht="12.75">
      <c r="A17" s="97" t="s">
        <v>1816</v>
      </c>
      <c r="B17" s="72">
        <v>10221</v>
      </c>
      <c r="C17" s="72">
        <v>1</v>
      </c>
      <c r="D17" s="72" t="s">
        <v>1611</v>
      </c>
      <c r="E17" s="72" t="s">
        <v>780</v>
      </c>
      <c r="F17" s="79">
        <v>42923</v>
      </c>
      <c r="G17" s="87">
        <v>3833</v>
      </c>
      <c r="H17" s="72" t="s">
        <v>1431</v>
      </c>
      <c r="I17" s="73" t="s">
        <v>1432</v>
      </c>
      <c r="J17" s="73"/>
    </row>
    <row r="18" spans="1:10" ht="12.75">
      <c r="A18" s="97" t="s">
        <v>1816</v>
      </c>
      <c r="B18" s="72">
        <v>10215</v>
      </c>
      <c r="C18" s="72">
        <v>1</v>
      </c>
      <c r="D18" s="72" t="s">
        <v>1612</v>
      </c>
      <c r="E18" s="72" t="s">
        <v>780</v>
      </c>
      <c r="F18" s="79">
        <v>42923</v>
      </c>
      <c r="G18" s="87">
        <v>4157</v>
      </c>
      <c r="H18" s="72" t="s">
        <v>1431</v>
      </c>
      <c r="I18" s="73" t="s">
        <v>1432</v>
      </c>
      <c r="J18" s="73"/>
    </row>
    <row r="19" spans="1:10" ht="12.75">
      <c r="A19" s="97" t="s">
        <v>1816</v>
      </c>
      <c r="B19" s="72">
        <v>10128</v>
      </c>
      <c r="C19" s="72">
        <v>1</v>
      </c>
      <c r="D19" s="72" t="s">
        <v>1613</v>
      </c>
      <c r="E19" s="72" t="s">
        <v>780</v>
      </c>
      <c r="F19" s="79">
        <v>43082</v>
      </c>
      <c r="G19" s="87">
        <v>2350</v>
      </c>
      <c r="H19" s="72" t="s">
        <v>1431</v>
      </c>
      <c r="I19" s="73" t="s">
        <v>1432</v>
      </c>
      <c r="J19" s="73"/>
    </row>
    <row r="20" spans="8:10" ht="12.75">
      <c r="H20" s="141">
        <f>SUM(G7:G19)</f>
        <v>204955.98</v>
      </c>
      <c r="J20" s="35">
        <f>H20</f>
        <v>204955.98</v>
      </c>
    </row>
    <row r="21" spans="2:9" ht="12.75">
      <c r="B21" s="61" t="s">
        <v>1426</v>
      </c>
      <c r="C21" s="61"/>
      <c r="D21" s="61" t="s">
        <v>1642</v>
      </c>
      <c r="E21" s="61" t="s">
        <v>1644</v>
      </c>
      <c r="F21" s="61"/>
      <c r="G21" s="137" t="s">
        <v>1640</v>
      </c>
      <c r="H21" s="61"/>
      <c r="I21" s="61"/>
    </row>
    <row r="22" spans="2:9" ht="12.75">
      <c r="B22" s="44"/>
      <c r="C22" s="44"/>
      <c r="D22" s="44"/>
      <c r="E22" s="44"/>
      <c r="F22" s="44"/>
      <c r="G22" s="137"/>
      <c r="H22" s="44"/>
      <c r="I22" s="44"/>
    </row>
    <row r="23" spans="2:9" ht="12.75">
      <c r="B23" s="61"/>
      <c r="C23" s="61"/>
      <c r="D23" s="61"/>
      <c r="E23" s="61"/>
      <c r="F23" s="61"/>
      <c r="G23" s="139"/>
      <c r="H23" s="61"/>
      <c r="I23" s="61"/>
    </row>
    <row r="24" spans="2:9" ht="12.75">
      <c r="B24" s="44"/>
      <c r="C24" s="44"/>
      <c r="D24" s="44"/>
      <c r="E24" s="44"/>
      <c r="F24" s="44"/>
      <c r="G24" s="137"/>
      <c r="H24" s="44"/>
      <c r="I24" s="44"/>
    </row>
    <row r="25" spans="2:9" ht="12.75">
      <c r="B25" s="49" t="s">
        <v>1664</v>
      </c>
      <c r="C25" s="61"/>
      <c r="D25" s="61" t="s">
        <v>1638</v>
      </c>
      <c r="E25" s="61" t="s">
        <v>1773</v>
      </c>
      <c r="F25" s="61"/>
      <c r="G25" s="137" t="s">
        <v>1505</v>
      </c>
      <c r="H25" s="61"/>
      <c r="I25" s="61"/>
    </row>
    <row r="27" spans="2:8" ht="15.75">
      <c r="B27" s="2" t="s">
        <v>10</v>
      </c>
      <c r="C27" s="2"/>
      <c r="G27" s="42"/>
      <c r="H27" s="21" t="s">
        <v>1884</v>
      </c>
    </row>
    <row r="28" spans="2:7" ht="15.75">
      <c r="B28" s="2" t="s">
        <v>1883</v>
      </c>
      <c r="C28" s="2"/>
      <c r="G28" s="42"/>
    </row>
    <row r="29" spans="2:9" ht="15.75">
      <c r="B29" s="2" t="s">
        <v>1733</v>
      </c>
      <c r="C29" s="2"/>
      <c r="D29" s="4"/>
      <c r="E29" s="4"/>
      <c r="F29" s="4"/>
      <c r="G29" s="135"/>
      <c r="H29" s="4"/>
      <c r="I29" s="4"/>
    </row>
    <row r="30" spans="2:7" ht="15.75">
      <c r="B30" s="2"/>
      <c r="G30" s="42"/>
    </row>
    <row r="31" spans="1:9" ht="25.5">
      <c r="A31" s="169" t="s">
        <v>1811</v>
      </c>
      <c r="B31" s="9" t="s">
        <v>19</v>
      </c>
      <c r="C31" s="9" t="s">
        <v>9</v>
      </c>
      <c r="D31" s="9" t="s">
        <v>12</v>
      </c>
      <c r="E31" s="9" t="s">
        <v>22</v>
      </c>
      <c r="F31" s="9" t="s">
        <v>13</v>
      </c>
      <c r="G31" s="136" t="s">
        <v>3</v>
      </c>
      <c r="H31" s="9" t="s">
        <v>4</v>
      </c>
      <c r="I31" s="9" t="s">
        <v>11</v>
      </c>
    </row>
    <row r="32" spans="1:9" ht="12.75">
      <c r="A32" s="97" t="s">
        <v>1817</v>
      </c>
      <c r="B32" s="72">
        <v>9800</v>
      </c>
      <c r="C32" s="72">
        <v>1</v>
      </c>
      <c r="D32" s="72" t="s">
        <v>1614</v>
      </c>
      <c r="E32" s="72" t="s">
        <v>780</v>
      </c>
      <c r="F32" s="79">
        <v>42894</v>
      </c>
      <c r="G32" s="87">
        <v>16240</v>
      </c>
      <c r="H32" s="72" t="s">
        <v>1431</v>
      </c>
      <c r="I32" s="73" t="s">
        <v>1432</v>
      </c>
    </row>
    <row r="33" spans="1:9" ht="12.75">
      <c r="A33" s="97" t="s">
        <v>1817</v>
      </c>
      <c r="B33" s="72">
        <v>9893</v>
      </c>
      <c r="C33" s="72">
        <v>1</v>
      </c>
      <c r="D33" s="72" t="s">
        <v>1615</v>
      </c>
      <c r="E33" s="72" t="s">
        <v>1519</v>
      </c>
      <c r="F33" s="79">
        <v>42928</v>
      </c>
      <c r="G33" s="87">
        <v>108190</v>
      </c>
      <c r="H33" s="72" t="s">
        <v>1431</v>
      </c>
      <c r="I33" s="73" t="s">
        <v>1432</v>
      </c>
    </row>
    <row r="34" spans="1:9" ht="12.75">
      <c r="A34" s="97" t="s">
        <v>1817</v>
      </c>
      <c r="B34" s="72">
        <v>10210</v>
      </c>
      <c r="C34" s="72">
        <v>1</v>
      </c>
      <c r="D34" s="72" t="s">
        <v>1616</v>
      </c>
      <c r="E34" s="72" t="s">
        <v>780</v>
      </c>
      <c r="F34" s="79">
        <v>43045</v>
      </c>
      <c r="G34" s="87">
        <v>16349.04</v>
      </c>
      <c r="H34" s="72" t="s">
        <v>1431</v>
      </c>
      <c r="I34" s="73" t="s">
        <v>1432</v>
      </c>
    </row>
    <row r="35" spans="1:9" ht="12.75">
      <c r="A35" s="97" t="s">
        <v>1817</v>
      </c>
      <c r="B35" s="72">
        <v>10209</v>
      </c>
      <c r="C35" s="72">
        <v>1</v>
      </c>
      <c r="D35" s="70" t="s">
        <v>1617</v>
      </c>
      <c r="E35" s="72" t="s">
        <v>780</v>
      </c>
      <c r="F35" s="79">
        <v>43083</v>
      </c>
      <c r="G35" s="87">
        <v>36000</v>
      </c>
      <c r="H35" s="72" t="s">
        <v>1431</v>
      </c>
      <c r="I35" s="73" t="s">
        <v>1432</v>
      </c>
    </row>
    <row r="36" spans="1:9" ht="12.75">
      <c r="A36" s="97" t="s">
        <v>1817</v>
      </c>
      <c r="B36" s="72">
        <v>10208</v>
      </c>
      <c r="C36" s="72">
        <v>1</v>
      </c>
      <c r="D36" s="72" t="s">
        <v>1618</v>
      </c>
      <c r="E36" s="72" t="s">
        <v>1545</v>
      </c>
      <c r="F36" s="79">
        <v>43090</v>
      </c>
      <c r="G36" s="87">
        <v>6030</v>
      </c>
      <c r="H36" s="72" t="s">
        <v>1431</v>
      </c>
      <c r="I36" s="73" t="s">
        <v>1432</v>
      </c>
    </row>
    <row r="37" spans="1:9" ht="12.75">
      <c r="A37" s="97" t="s">
        <v>1817</v>
      </c>
      <c r="B37" s="72"/>
      <c r="C37" s="72">
        <v>1</v>
      </c>
      <c r="D37" s="72" t="s">
        <v>1799</v>
      </c>
      <c r="E37" s="72" t="s">
        <v>1545</v>
      </c>
      <c r="F37" s="79">
        <v>43090</v>
      </c>
      <c r="G37" s="87">
        <v>9744</v>
      </c>
      <c r="H37" s="72" t="s">
        <v>1431</v>
      </c>
      <c r="I37" s="73" t="s">
        <v>1432</v>
      </c>
    </row>
    <row r="38" spans="1:9" ht="12.75">
      <c r="A38" s="97" t="s">
        <v>1815</v>
      </c>
      <c r="B38" s="78">
        <v>10277</v>
      </c>
      <c r="C38" s="178">
        <v>1</v>
      </c>
      <c r="D38" s="179" t="s">
        <v>1735</v>
      </c>
      <c r="E38" s="178" t="s">
        <v>1333</v>
      </c>
      <c r="F38" s="181">
        <v>43333</v>
      </c>
      <c r="G38" s="182">
        <v>5999.99</v>
      </c>
      <c r="H38" s="178" t="s">
        <v>1431</v>
      </c>
      <c r="I38" s="178" t="s">
        <v>1432</v>
      </c>
    </row>
    <row r="39" spans="1:9" ht="12.75">
      <c r="A39" s="97" t="s">
        <v>1815</v>
      </c>
      <c r="B39" s="78">
        <v>10278</v>
      </c>
      <c r="C39" s="178">
        <v>1</v>
      </c>
      <c r="D39" s="179" t="s">
        <v>1735</v>
      </c>
      <c r="E39" s="178" t="s">
        <v>1333</v>
      </c>
      <c r="F39" s="181">
        <v>43333</v>
      </c>
      <c r="G39" s="182">
        <v>5999.99</v>
      </c>
      <c r="H39" s="178" t="s">
        <v>1431</v>
      </c>
      <c r="I39" s="178" t="s">
        <v>1432</v>
      </c>
    </row>
    <row r="40" spans="1:9" ht="12.75">
      <c r="A40" s="97" t="s">
        <v>1815</v>
      </c>
      <c r="B40" s="78">
        <v>10279</v>
      </c>
      <c r="C40" s="178">
        <v>1</v>
      </c>
      <c r="D40" s="179" t="s">
        <v>1735</v>
      </c>
      <c r="E40" s="178" t="s">
        <v>1333</v>
      </c>
      <c r="F40" s="181">
        <v>43333</v>
      </c>
      <c r="G40" s="182">
        <v>5999.99</v>
      </c>
      <c r="H40" s="178" t="s">
        <v>1431</v>
      </c>
      <c r="I40" s="178" t="s">
        <v>1432</v>
      </c>
    </row>
    <row r="41" spans="1:9" ht="12.75">
      <c r="A41" s="97" t="s">
        <v>1815</v>
      </c>
      <c r="B41" s="78">
        <v>10280</v>
      </c>
      <c r="C41" s="178">
        <v>1</v>
      </c>
      <c r="D41" s="179" t="s">
        <v>1735</v>
      </c>
      <c r="E41" s="178" t="s">
        <v>1333</v>
      </c>
      <c r="F41" s="181">
        <v>43333</v>
      </c>
      <c r="G41" s="182">
        <v>6000</v>
      </c>
      <c r="H41" s="183" t="s">
        <v>1431</v>
      </c>
      <c r="I41" s="178" t="s">
        <v>1432</v>
      </c>
    </row>
    <row r="42" spans="1:9" ht="12.75">
      <c r="A42" s="97" t="s">
        <v>1815</v>
      </c>
      <c r="B42" s="78">
        <v>10281</v>
      </c>
      <c r="C42" s="178">
        <v>1</v>
      </c>
      <c r="D42" s="179" t="s">
        <v>1735</v>
      </c>
      <c r="E42" s="178" t="s">
        <v>1333</v>
      </c>
      <c r="F42" s="181">
        <v>43333</v>
      </c>
      <c r="G42" s="182">
        <v>6000</v>
      </c>
      <c r="H42" s="183" t="s">
        <v>1431</v>
      </c>
      <c r="I42" s="178" t="s">
        <v>1432</v>
      </c>
    </row>
    <row r="43" spans="1:9" ht="12.75">
      <c r="A43" s="97" t="s">
        <v>1815</v>
      </c>
      <c r="B43" s="78">
        <v>10282</v>
      </c>
      <c r="C43" s="178">
        <v>1</v>
      </c>
      <c r="D43" s="179" t="s">
        <v>1735</v>
      </c>
      <c r="E43" s="179" t="s">
        <v>1333</v>
      </c>
      <c r="F43" s="181">
        <v>43333</v>
      </c>
      <c r="G43" s="182">
        <v>6000</v>
      </c>
      <c r="H43" s="178" t="s">
        <v>1431</v>
      </c>
      <c r="I43" s="178" t="s">
        <v>1432</v>
      </c>
    </row>
    <row r="44" spans="1:9" ht="12.75">
      <c r="A44" s="97" t="s">
        <v>1815</v>
      </c>
      <c r="B44" s="78">
        <v>10283</v>
      </c>
      <c r="C44" s="178">
        <v>1</v>
      </c>
      <c r="D44" s="187" t="s">
        <v>1736</v>
      </c>
      <c r="E44" s="179" t="s">
        <v>1333</v>
      </c>
      <c r="F44" s="181">
        <v>43333</v>
      </c>
      <c r="G44" s="183">
        <v>8236</v>
      </c>
      <c r="H44" s="178" t="s">
        <v>1431</v>
      </c>
      <c r="I44" s="178" t="s">
        <v>1432</v>
      </c>
    </row>
    <row r="45" spans="1:9" ht="12.75">
      <c r="A45" s="97" t="s">
        <v>1815</v>
      </c>
      <c r="B45" s="78">
        <v>10284</v>
      </c>
      <c r="C45" s="178">
        <v>1</v>
      </c>
      <c r="D45" s="187" t="s">
        <v>1737</v>
      </c>
      <c r="E45" s="179" t="s">
        <v>1333</v>
      </c>
      <c r="F45" s="181">
        <v>43333</v>
      </c>
      <c r="G45" s="183">
        <v>3504.36</v>
      </c>
      <c r="H45" s="178" t="s">
        <v>1431</v>
      </c>
      <c r="I45" s="178" t="s">
        <v>1432</v>
      </c>
    </row>
    <row r="46" spans="8:10" ht="12.75">
      <c r="H46" s="141">
        <f>SUM(G32:G45)</f>
        <v>240293.36999999997</v>
      </c>
      <c r="J46" s="35">
        <f>H46</f>
        <v>240293.36999999997</v>
      </c>
    </row>
    <row r="47" spans="2:9" ht="12.75">
      <c r="B47" s="61" t="s">
        <v>1426</v>
      </c>
      <c r="C47" s="61"/>
      <c r="D47" s="61" t="s">
        <v>1642</v>
      </c>
      <c r="E47" s="61" t="s">
        <v>1644</v>
      </c>
      <c r="F47" s="61"/>
      <c r="G47" s="137" t="s">
        <v>1640</v>
      </c>
      <c r="H47" s="61"/>
      <c r="I47" s="61"/>
    </row>
    <row r="48" spans="2:9" ht="12.75">
      <c r="B48" s="44"/>
      <c r="C48" s="44"/>
      <c r="D48" s="44"/>
      <c r="E48" s="44"/>
      <c r="F48" s="44"/>
      <c r="G48" s="137"/>
      <c r="H48" s="44"/>
      <c r="I48" s="44"/>
    </row>
    <row r="49" spans="2:9" ht="12.75">
      <c r="B49" s="61"/>
      <c r="C49" s="61"/>
      <c r="D49" s="61"/>
      <c r="E49" s="61"/>
      <c r="F49" s="61"/>
      <c r="G49" s="139"/>
      <c r="H49" s="61"/>
      <c r="I49" s="61"/>
    </row>
    <row r="50" spans="2:9" ht="12.75">
      <c r="B50" s="44"/>
      <c r="C50" s="44"/>
      <c r="D50" s="44"/>
      <c r="E50" s="44"/>
      <c r="F50" s="44"/>
      <c r="G50" s="137"/>
      <c r="H50" s="44"/>
      <c r="I50" s="44"/>
    </row>
    <row r="51" spans="2:9" ht="12.75">
      <c r="B51" s="49" t="s">
        <v>1664</v>
      </c>
      <c r="C51" s="61"/>
      <c r="D51" s="61" t="s">
        <v>1638</v>
      </c>
      <c r="E51" s="61" t="s">
        <v>1773</v>
      </c>
      <c r="F51" s="61"/>
      <c r="G51" s="137" t="s">
        <v>1505</v>
      </c>
      <c r="H51" s="61"/>
      <c r="I51" s="61"/>
    </row>
    <row r="53" spans="2:8" ht="15.75">
      <c r="B53" s="2" t="s">
        <v>10</v>
      </c>
      <c r="C53" s="2"/>
      <c r="G53" s="42"/>
      <c r="H53" s="21" t="s">
        <v>1884</v>
      </c>
    </row>
    <row r="54" spans="2:7" ht="15.75">
      <c r="B54" s="2" t="s">
        <v>1883</v>
      </c>
      <c r="C54" s="2"/>
      <c r="G54" s="42"/>
    </row>
    <row r="55" spans="2:9" ht="15.75">
      <c r="B55" s="2" t="s">
        <v>1733</v>
      </c>
      <c r="C55" s="2"/>
      <c r="D55" s="4"/>
      <c r="E55" s="4"/>
      <c r="F55" s="4"/>
      <c r="G55" s="135"/>
      <c r="H55" s="4"/>
      <c r="I55" s="4"/>
    </row>
    <row r="56" spans="2:7" ht="15.75">
      <c r="B56" s="2"/>
      <c r="G56" s="42"/>
    </row>
    <row r="57" spans="1:9" ht="25.5">
      <c r="A57" s="169" t="s">
        <v>1811</v>
      </c>
      <c r="B57" s="9" t="s">
        <v>19</v>
      </c>
      <c r="C57" s="9" t="s">
        <v>9</v>
      </c>
      <c r="D57" s="9" t="s">
        <v>12</v>
      </c>
      <c r="E57" s="9" t="s">
        <v>22</v>
      </c>
      <c r="F57" s="9" t="s">
        <v>13</v>
      </c>
      <c r="G57" s="136" t="s">
        <v>3</v>
      </c>
      <c r="H57" s="9" t="s">
        <v>4</v>
      </c>
      <c r="I57" s="9" t="s">
        <v>11</v>
      </c>
    </row>
    <row r="58" spans="1:9" ht="12.75">
      <c r="A58" s="97" t="s">
        <v>1816</v>
      </c>
      <c r="B58" s="78">
        <v>10249</v>
      </c>
      <c r="C58" s="178">
        <v>1</v>
      </c>
      <c r="D58" s="179" t="s">
        <v>1738</v>
      </c>
      <c r="E58" s="178" t="s">
        <v>1311</v>
      </c>
      <c r="F58" s="181">
        <v>43148</v>
      </c>
      <c r="G58" s="182">
        <v>6844</v>
      </c>
      <c r="H58" s="178" t="s">
        <v>1431</v>
      </c>
      <c r="I58" s="178" t="s">
        <v>1432</v>
      </c>
    </row>
    <row r="59" spans="1:9" ht="12.75">
      <c r="A59" s="97" t="s">
        <v>1816</v>
      </c>
      <c r="B59" s="78">
        <v>10250</v>
      </c>
      <c r="C59" s="178">
        <v>1</v>
      </c>
      <c r="D59" s="179" t="s">
        <v>1738</v>
      </c>
      <c r="E59" s="178" t="s">
        <v>1311</v>
      </c>
      <c r="F59" s="181">
        <v>43148</v>
      </c>
      <c r="G59" s="182">
        <v>6844</v>
      </c>
      <c r="H59" s="178" t="s">
        <v>1431</v>
      </c>
      <c r="I59" s="178" t="s">
        <v>1432</v>
      </c>
    </row>
    <row r="60" spans="1:9" ht="12.75">
      <c r="A60" s="97" t="s">
        <v>1816</v>
      </c>
      <c r="B60" s="78">
        <v>10285</v>
      </c>
      <c r="C60" s="178">
        <v>1</v>
      </c>
      <c r="D60" s="179" t="s">
        <v>1739</v>
      </c>
      <c r="E60" s="178" t="s">
        <v>1311</v>
      </c>
      <c r="F60" s="181">
        <v>43304</v>
      </c>
      <c r="G60" s="182">
        <v>3325</v>
      </c>
      <c r="H60" s="178" t="s">
        <v>1431</v>
      </c>
      <c r="I60" s="178" t="s">
        <v>1432</v>
      </c>
    </row>
    <row r="61" spans="1:9" ht="12.75">
      <c r="A61" s="97" t="s">
        <v>1816</v>
      </c>
      <c r="B61" s="78">
        <v>10287</v>
      </c>
      <c r="C61" s="178">
        <v>1</v>
      </c>
      <c r="D61" s="179" t="s">
        <v>1741</v>
      </c>
      <c r="E61" s="178" t="s">
        <v>1311</v>
      </c>
      <c r="F61" s="181">
        <v>43304</v>
      </c>
      <c r="G61" s="182">
        <v>14398.99</v>
      </c>
      <c r="H61" s="183" t="s">
        <v>1431</v>
      </c>
      <c r="I61" s="178" t="s">
        <v>1432</v>
      </c>
    </row>
    <row r="62" spans="1:9" ht="12.75">
      <c r="A62" s="97" t="s">
        <v>1816</v>
      </c>
      <c r="B62" s="78">
        <v>10286</v>
      </c>
      <c r="C62" s="178">
        <v>1</v>
      </c>
      <c r="D62" s="179" t="s">
        <v>1740</v>
      </c>
      <c r="E62" s="178" t="s">
        <v>1311</v>
      </c>
      <c r="F62" s="181">
        <v>43304</v>
      </c>
      <c r="G62" s="182">
        <v>4655</v>
      </c>
      <c r="H62" s="183" t="s">
        <v>1431</v>
      </c>
      <c r="I62" s="178" t="s">
        <v>1432</v>
      </c>
    </row>
    <row r="63" spans="1:9" ht="12.75">
      <c r="A63" s="97" t="s">
        <v>1816</v>
      </c>
      <c r="B63" s="78">
        <v>10341</v>
      </c>
      <c r="C63" s="178">
        <v>1</v>
      </c>
      <c r="D63" s="179" t="s">
        <v>1742</v>
      </c>
      <c r="E63" s="178" t="s">
        <v>1311</v>
      </c>
      <c r="F63" s="181">
        <v>43433</v>
      </c>
      <c r="G63" s="182">
        <v>6032</v>
      </c>
      <c r="H63" s="178" t="s">
        <v>1431</v>
      </c>
      <c r="I63" s="178" t="s">
        <v>1432</v>
      </c>
    </row>
    <row r="64" spans="1:9" ht="12.75">
      <c r="A64" s="97" t="s">
        <v>1816</v>
      </c>
      <c r="B64" s="78">
        <v>10342</v>
      </c>
      <c r="C64" s="178"/>
      <c r="D64" s="179" t="s">
        <v>1742</v>
      </c>
      <c r="E64" s="178" t="s">
        <v>1311</v>
      </c>
      <c r="F64" s="181">
        <v>43433</v>
      </c>
      <c r="G64" s="183">
        <v>6032</v>
      </c>
      <c r="H64" s="178" t="s">
        <v>1431</v>
      </c>
      <c r="I64" s="178" t="s">
        <v>1432</v>
      </c>
    </row>
    <row r="65" spans="1:9" ht="12.75">
      <c r="A65" s="97" t="s">
        <v>1816</v>
      </c>
      <c r="B65" s="78">
        <v>10343</v>
      </c>
      <c r="C65" s="178"/>
      <c r="D65" s="179" t="s">
        <v>1742</v>
      </c>
      <c r="E65" s="178" t="s">
        <v>1311</v>
      </c>
      <c r="F65" s="181">
        <v>43433</v>
      </c>
      <c r="G65" s="183">
        <v>6032</v>
      </c>
      <c r="H65" s="178" t="s">
        <v>1431</v>
      </c>
      <c r="I65" s="178" t="s">
        <v>1432</v>
      </c>
    </row>
    <row r="66" spans="1:9" ht="12.75">
      <c r="A66" s="97" t="s">
        <v>1817</v>
      </c>
      <c r="B66" s="78">
        <v>10189</v>
      </c>
      <c r="C66" s="178">
        <v>1</v>
      </c>
      <c r="D66" s="179" t="s">
        <v>1743</v>
      </c>
      <c r="E66" s="178" t="s">
        <v>1223</v>
      </c>
      <c r="F66" s="181">
        <v>43153</v>
      </c>
      <c r="G66" s="182">
        <v>145000</v>
      </c>
      <c r="H66" s="178" t="s">
        <v>1431</v>
      </c>
      <c r="I66" s="178" t="s">
        <v>1432</v>
      </c>
    </row>
    <row r="67" spans="1:9" ht="12.75">
      <c r="A67" s="97" t="s">
        <v>1817</v>
      </c>
      <c r="B67" s="78">
        <v>10322</v>
      </c>
      <c r="C67" s="178">
        <v>1</v>
      </c>
      <c r="D67" s="179" t="s">
        <v>1744</v>
      </c>
      <c r="E67" s="178" t="s">
        <v>26</v>
      </c>
      <c r="F67" s="181">
        <v>43235</v>
      </c>
      <c r="G67" s="182">
        <v>35380</v>
      </c>
      <c r="H67" s="178" t="s">
        <v>1431</v>
      </c>
      <c r="I67" s="178" t="s">
        <v>1432</v>
      </c>
    </row>
    <row r="68" spans="1:9" ht="12.75">
      <c r="A68" s="97" t="s">
        <v>1817</v>
      </c>
      <c r="B68" s="78">
        <v>10323</v>
      </c>
      <c r="C68" s="178">
        <v>1</v>
      </c>
      <c r="D68" s="179" t="s">
        <v>1745</v>
      </c>
      <c r="E68" s="178" t="s">
        <v>26</v>
      </c>
      <c r="F68" s="181">
        <v>43235</v>
      </c>
      <c r="G68" s="182">
        <v>26564</v>
      </c>
      <c r="H68" s="178" t="s">
        <v>1431</v>
      </c>
      <c r="I68" s="178" t="s">
        <v>1432</v>
      </c>
    </row>
    <row r="69" spans="1:9" ht="12.75">
      <c r="A69" s="97" t="s">
        <v>1817</v>
      </c>
      <c r="B69" s="78">
        <v>10324</v>
      </c>
      <c r="C69" s="178">
        <v>1</v>
      </c>
      <c r="D69" s="179" t="s">
        <v>1746</v>
      </c>
      <c r="E69" s="178" t="s">
        <v>26</v>
      </c>
      <c r="F69" s="181">
        <v>43235</v>
      </c>
      <c r="G69" s="182">
        <v>6284.88</v>
      </c>
      <c r="H69" s="183" t="s">
        <v>1431</v>
      </c>
      <c r="I69" s="178" t="s">
        <v>1432</v>
      </c>
    </row>
    <row r="70" spans="1:9" ht="12.75">
      <c r="A70" s="97" t="s">
        <v>1817</v>
      </c>
      <c r="B70" s="78">
        <v>10344</v>
      </c>
      <c r="C70" s="178">
        <v>1</v>
      </c>
      <c r="D70" s="179" t="s">
        <v>1747</v>
      </c>
      <c r="E70" s="178" t="s">
        <v>1449</v>
      </c>
      <c r="F70" s="181">
        <v>43433</v>
      </c>
      <c r="G70" s="182">
        <v>5336</v>
      </c>
      <c r="H70" s="183" t="s">
        <v>1431</v>
      </c>
      <c r="I70" s="178" t="s">
        <v>1432</v>
      </c>
    </row>
    <row r="71" spans="1:9" ht="12.75">
      <c r="A71" s="97" t="s">
        <v>1817</v>
      </c>
      <c r="B71" s="78">
        <v>10345</v>
      </c>
      <c r="C71" s="178"/>
      <c r="D71" s="178" t="s">
        <v>1748</v>
      </c>
      <c r="E71" s="178" t="s">
        <v>1449</v>
      </c>
      <c r="F71" s="181">
        <v>43433</v>
      </c>
      <c r="G71" s="182">
        <v>5336</v>
      </c>
      <c r="H71" s="178" t="s">
        <v>1431</v>
      </c>
      <c r="I71" s="178" t="s">
        <v>1432</v>
      </c>
    </row>
    <row r="72" spans="1:9" ht="12.75">
      <c r="A72" s="97" t="s">
        <v>1816</v>
      </c>
      <c r="B72" s="72">
        <v>10361</v>
      </c>
      <c r="C72" s="72">
        <v>1</v>
      </c>
      <c r="D72" s="72" t="s">
        <v>1768</v>
      </c>
      <c r="E72" s="72" t="s">
        <v>780</v>
      </c>
      <c r="F72" s="79">
        <v>43536</v>
      </c>
      <c r="G72" s="143">
        <v>26703.2</v>
      </c>
      <c r="H72" s="63" t="s">
        <v>1431</v>
      </c>
      <c r="I72" s="64" t="s">
        <v>1432</v>
      </c>
    </row>
    <row r="73" spans="1:9" ht="12.75">
      <c r="A73" s="97" t="s">
        <v>1816</v>
      </c>
      <c r="B73" s="72">
        <v>10360</v>
      </c>
      <c r="C73" s="72">
        <v>1</v>
      </c>
      <c r="D73" s="150" t="s">
        <v>695</v>
      </c>
      <c r="E73" s="72" t="s">
        <v>223</v>
      </c>
      <c r="F73" s="79">
        <v>43536</v>
      </c>
      <c r="G73" s="143">
        <v>26703.2</v>
      </c>
      <c r="H73" s="63" t="s">
        <v>1431</v>
      </c>
      <c r="I73" s="64" t="s">
        <v>1432</v>
      </c>
    </row>
    <row r="74" spans="8:10" ht="12.75">
      <c r="H74" s="141">
        <f>SUM(G58:G73)</f>
        <v>331470.27</v>
      </c>
      <c r="J74" s="35">
        <f>H74</f>
        <v>331470.27</v>
      </c>
    </row>
    <row r="75" spans="2:9" ht="12.75">
      <c r="B75" s="61" t="s">
        <v>1426</v>
      </c>
      <c r="C75" s="61"/>
      <c r="D75" s="61" t="s">
        <v>1642</v>
      </c>
      <c r="E75" s="61" t="s">
        <v>1644</v>
      </c>
      <c r="F75" s="61"/>
      <c r="G75" s="137" t="s">
        <v>1640</v>
      </c>
      <c r="H75" s="61"/>
      <c r="I75" s="61"/>
    </row>
    <row r="76" spans="2:9" ht="12.75">
      <c r="B76" s="44"/>
      <c r="C76" s="44"/>
      <c r="D76" s="44"/>
      <c r="E76" s="44"/>
      <c r="F76" s="44"/>
      <c r="G76" s="137"/>
      <c r="H76" s="44"/>
      <c r="I76" s="44"/>
    </row>
    <row r="77" spans="2:9" ht="12.75">
      <c r="B77" s="61"/>
      <c r="C77" s="61"/>
      <c r="D77" s="61"/>
      <c r="E77" s="61"/>
      <c r="F77" s="61"/>
      <c r="G77" s="139"/>
      <c r="H77" s="61"/>
      <c r="I77" s="61"/>
    </row>
    <row r="78" spans="2:9" ht="12.75">
      <c r="B78" s="44"/>
      <c r="C78" s="44"/>
      <c r="D78" s="44"/>
      <c r="E78" s="44"/>
      <c r="F78" s="44"/>
      <c r="G78" s="137"/>
      <c r="H78" s="44"/>
      <c r="I78" s="44"/>
    </row>
    <row r="79" spans="2:9" ht="12.75">
      <c r="B79" s="49" t="s">
        <v>1664</v>
      </c>
      <c r="C79" s="61"/>
      <c r="D79" s="61" t="s">
        <v>1638</v>
      </c>
      <c r="E79" s="61" t="s">
        <v>1773</v>
      </c>
      <c r="F79" s="61"/>
      <c r="G79" s="137" t="s">
        <v>1505</v>
      </c>
      <c r="H79" s="61"/>
      <c r="I79" s="61"/>
    </row>
    <row r="81" spans="2:8" ht="15.75">
      <c r="B81" s="2" t="s">
        <v>10</v>
      </c>
      <c r="C81" s="2"/>
      <c r="G81" s="42"/>
      <c r="H81" s="21" t="s">
        <v>1884</v>
      </c>
    </row>
    <row r="82" spans="2:7" ht="15.75">
      <c r="B82" s="2" t="s">
        <v>1883</v>
      </c>
      <c r="C82" s="2"/>
      <c r="G82" s="42"/>
    </row>
    <row r="83" spans="2:9" ht="15.75">
      <c r="B83" s="2" t="s">
        <v>1733</v>
      </c>
      <c r="C83" s="2"/>
      <c r="D83" s="4"/>
      <c r="E83" s="4"/>
      <c r="F83" s="4"/>
      <c r="G83" s="135"/>
      <c r="H83" s="4"/>
      <c r="I83" s="4"/>
    </row>
    <row r="84" spans="2:7" ht="15.75">
      <c r="B84" s="2"/>
      <c r="G84" s="42"/>
    </row>
    <row r="85" spans="1:9" ht="25.5">
      <c r="A85" s="169" t="s">
        <v>1811</v>
      </c>
      <c r="B85" s="9" t="s">
        <v>19</v>
      </c>
      <c r="C85" s="9" t="s">
        <v>9</v>
      </c>
      <c r="D85" s="9" t="s">
        <v>12</v>
      </c>
      <c r="E85" s="9" t="s">
        <v>22</v>
      </c>
      <c r="F85" s="9" t="s">
        <v>13</v>
      </c>
      <c r="G85" s="136" t="s">
        <v>3</v>
      </c>
      <c r="H85" s="9" t="s">
        <v>4</v>
      </c>
      <c r="I85" s="9" t="s">
        <v>11</v>
      </c>
    </row>
    <row r="86" spans="1:9" ht="12.75">
      <c r="A86" s="97" t="s">
        <v>1815</v>
      </c>
      <c r="B86" s="78">
        <v>10424</v>
      </c>
      <c r="C86" s="178">
        <v>1</v>
      </c>
      <c r="D86" s="179" t="s">
        <v>1863</v>
      </c>
      <c r="E86" s="178" t="s">
        <v>680</v>
      </c>
      <c r="F86" s="181">
        <v>43728</v>
      </c>
      <c r="G86" s="182">
        <v>17000</v>
      </c>
      <c r="H86" s="178" t="s">
        <v>1431</v>
      </c>
      <c r="I86" s="178" t="s">
        <v>1432</v>
      </c>
    </row>
    <row r="87" spans="1:9" ht="12.75">
      <c r="A87" s="97" t="s">
        <v>1815</v>
      </c>
      <c r="B87" s="78">
        <v>10425</v>
      </c>
      <c r="C87" s="178">
        <v>1</v>
      </c>
      <c r="D87" s="179" t="s">
        <v>1864</v>
      </c>
      <c r="E87" s="178" t="s">
        <v>680</v>
      </c>
      <c r="F87" s="181">
        <v>43728</v>
      </c>
      <c r="G87" s="182">
        <v>17000</v>
      </c>
      <c r="H87" s="178" t="s">
        <v>1431</v>
      </c>
      <c r="I87" s="178" t="s">
        <v>1432</v>
      </c>
    </row>
    <row r="88" spans="1:9" ht="12.75">
      <c r="A88" s="97" t="s">
        <v>1815</v>
      </c>
      <c r="B88" s="78">
        <v>10426</v>
      </c>
      <c r="C88" s="178">
        <v>1</v>
      </c>
      <c r="D88" s="179" t="s">
        <v>1865</v>
      </c>
      <c r="E88" s="178" t="s">
        <v>680</v>
      </c>
      <c r="F88" s="181">
        <v>43728</v>
      </c>
      <c r="G88" s="182">
        <v>25000</v>
      </c>
      <c r="H88" s="178" t="s">
        <v>1431</v>
      </c>
      <c r="I88" s="178" t="s">
        <v>1432</v>
      </c>
    </row>
    <row r="89" spans="1:9" ht="12.75">
      <c r="A89" s="97" t="s">
        <v>1815</v>
      </c>
      <c r="B89" s="78">
        <v>10427</v>
      </c>
      <c r="C89" s="178">
        <v>1</v>
      </c>
      <c r="D89" s="179" t="s">
        <v>1866</v>
      </c>
      <c r="E89" s="178" t="s">
        <v>680</v>
      </c>
      <c r="F89" s="181">
        <v>43728</v>
      </c>
      <c r="G89" s="182">
        <v>25000</v>
      </c>
      <c r="H89" s="183" t="s">
        <v>1431</v>
      </c>
      <c r="I89" s="178" t="s">
        <v>1432</v>
      </c>
    </row>
    <row r="90" spans="1:9" ht="12.75">
      <c r="A90" s="97" t="s">
        <v>1815</v>
      </c>
      <c r="B90" s="78">
        <v>10428</v>
      </c>
      <c r="C90" s="178">
        <v>1</v>
      </c>
      <c r="D90" s="179" t="s">
        <v>1867</v>
      </c>
      <c r="E90" s="178" t="s">
        <v>680</v>
      </c>
      <c r="F90" s="181">
        <v>43728</v>
      </c>
      <c r="G90" s="182">
        <v>25000</v>
      </c>
      <c r="H90" s="183" t="s">
        <v>1431</v>
      </c>
      <c r="I90" s="178" t="s">
        <v>1432</v>
      </c>
    </row>
    <row r="91" spans="1:9" ht="12.75">
      <c r="A91" s="97" t="s">
        <v>1815</v>
      </c>
      <c r="B91" s="78">
        <v>10429</v>
      </c>
      <c r="C91" s="178">
        <v>1</v>
      </c>
      <c r="D91" s="179" t="s">
        <v>1868</v>
      </c>
      <c r="E91" s="178" t="s">
        <v>680</v>
      </c>
      <c r="F91" s="181">
        <v>43728</v>
      </c>
      <c r="G91" s="182">
        <v>25000</v>
      </c>
      <c r="H91" s="178" t="s">
        <v>1431</v>
      </c>
      <c r="I91" s="178" t="s">
        <v>1432</v>
      </c>
    </row>
    <row r="92" spans="1:9" ht="12.75">
      <c r="A92" s="97" t="s">
        <v>1815</v>
      </c>
      <c r="B92" s="78">
        <v>10430</v>
      </c>
      <c r="C92" s="178">
        <v>1</v>
      </c>
      <c r="D92" s="179" t="s">
        <v>1869</v>
      </c>
      <c r="E92" s="178" t="s">
        <v>680</v>
      </c>
      <c r="F92" s="181">
        <v>43728</v>
      </c>
      <c r="G92" s="183">
        <v>25000</v>
      </c>
      <c r="H92" s="178" t="s">
        <v>1431</v>
      </c>
      <c r="I92" s="178" t="s">
        <v>1432</v>
      </c>
    </row>
    <row r="93" spans="1:9" ht="12.75">
      <c r="A93" s="97" t="s">
        <v>1815</v>
      </c>
      <c r="B93" s="78">
        <v>10431</v>
      </c>
      <c r="C93" s="178">
        <v>1</v>
      </c>
      <c r="D93" s="179" t="s">
        <v>1870</v>
      </c>
      <c r="E93" s="178" t="s">
        <v>680</v>
      </c>
      <c r="F93" s="181">
        <v>43728</v>
      </c>
      <c r="G93" s="183">
        <v>25000</v>
      </c>
      <c r="H93" s="178" t="s">
        <v>1431</v>
      </c>
      <c r="I93" s="178" t="s">
        <v>1432</v>
      </c>
    </row>
    <row r="94" spans="1:9" ht="12.75">
      <c r="A94" s="97" t="s">
        <v>1815</v>
      </c>
      <c r="B94" s="78">
        <v>10432</v>
      </c>
      <c r="C94" s="178">
        <v>1</v>
      </c>
      <c r="D94" s="359" t="s">
        <v>1871</v>
      </c>
      <c r="E94" s="178" t="s">
        <v>680</v>
      </c>
      <c r="F94" s="181">
        <v>43728</v>
      </c>
      <c r="G94" s="182">
        <v>25000</v>
      </c>
      <c r="H94" s="178" t="s">
        <v>1431</v>
      </c>
      <c r="I94" s="178" t="s">
        <v>1432</v>
      </c>
    </row>
    <row r="95" spans="1:9" ht="12.75">
      <c r="A95" s="97" t="s">
        <v>1815</v>
      </c>
      <c r="B95" s="78">
        <v>10433</v>
      </c>
      <c r="C95" s="178">
        <v>1</v>
      </c>
      <c r="D95" s="179" t="s">
        <v>1872</v>
      </c>
      <c r="E95" s="178" t="s">
        <v>223</v>
      </c>
      <c r="F95" s="181">
        <v>43728</v>
      </c>
      <c r="G95" s="182">
        <v>25000</v>
      </c>
      <c r="H95" s="178" t="s">
        <v>1431</v>
      </c>
      <c r="I95" s="178" t="s">
        <v>1432</v>
      </c>
    </row>
    <row r="96" spans="1:9" ht="12.75">
      <c r="A96" s="97" t="s">
        <v>1815</v>
      </c>
      <c r="B96" s="78">
        <v>10434</v>
      </c>
      <c r="C96" s="178">
        <v>1</v>
      </c>
      <c r="D96" s="179" t="s">
        <v>1873</v>
      </c>
      <c r="E96" s="178" t="s">
        <v>223</v>
      </c>
      <c r="F96" s="181">
        <v>43728</v>
      </c>
      <c r="G96" s="182">
        <v>25000</v>
      </c>
      <c r="H96" s="178" t="s">
        <v>1431</v>
      </c>
      <c r="I96" s="178" t="s">
        <v>1432</v>
      </c>
    </row>
    <row r="97" spans="1:9" ht="12.75">
      <c r="A97" s="97" t="s">
        <v>1815</v>
      </c>
      <c r="B97" s="78">
        <v>10435</v>
      </c>
      <c r="C97" s="178">
        <v>1</v>
      </c>
      <c r="D97" s="179" t="s">
        <v>1874</v>
      </c>
      <c r="E97" s="178" t="s">
        <v>223</v>
      </c>
      <c r="F97" s="181">
        <v>43728</v>
      </c>
      <c r="G97" s="182">
        <v>25000</v>
      </c>
      <c r="H97" s="183" t="s">
        <v>1431</v>
      </c>
      <c r="I97" s="178" t="s">
        <v>1432</v>
      </c>
    </row>
    <row r="98" spans="1:9" ht="12.75">
      <c r="A98" s="97" t="s">
        <v>1815</v>
      </c>
      <c r="B98" s="78">
        <v>10436</v>
      </c>
      <c r="C98" s="178">
        <v>1</v>
      </c>
      <c r="D98" s="179" t="s">
        <v>1875</v>
      </c>
      <c r="E98" s="178" t="s">
        <v>223</v>
      </c>
      <c r="F98" s="181">
        <v>43728</v>
      </c>
      <c r="G98" s="182">
        <v>25000</v>
      </c>
      <c r="H98" s="183" t="s">
        <v>1431</v>
      </c>
      <c r="I98" s="178" t="s">
        <v>1432</v>
      </c>
    </row>
    <row r="99" spans="1:9" ht="12.75">
      <c r="A99" s="97" t="s">
        <v>1816</v>
      </c>
      <c r="B99" s="78">
        <v>10451</v>
      </c>
      <c r="C99" s="178">
        <v>1</v>
      </c>
      <c r="D99" s="178" t="s">
        <v>1876</v>
      </c>
      <c r="E99" s="178" t="s">
        <v>319</v>
      </c>
      <c r="F99" s="181">
        <v>43544</v>
      </c>
      <c r="G99" s="182">
        <v>19107.31</v>
      </c>
      <c r="H99" s="178" t="s">
        <v>1431</v>
      </c>
      <c r="I99" s="178" t="s">
        <v>1432</v>
      </c>
    </row>
    <row r="100" spans="1:9" ht="12.75">
      <c r="A100" s="97"/>
      <c r="B100" s="72"/>
      <c r="C100" s="72"/>
      <c r="D100" s="72"/>
      <c r="E100" s="72"/>
      <c r="F100" s="79"/>
      <c r="G100" s="143"/>
      <c r="H100" s="63"/>
      <c r="I100" s="64"/>
    </row>
    <row r="101" spans="1:9" ht="12.75">
      <c r="A101" s="97"/>
      <c r="B101" s="72"/>
      <c r="C101" s="72"/>
      <c r="D101" s="150"/>
      <c r="E101" s="72"/>
      <c r="F101" s="79"/>
      <c r="G101" s="143"/>
      <c r="H101" s="63"/>
      <c r="I101" s="64"/>
    </row>
    <row r="102" spans="8:10" ht="12.75">
      <c r="H102" s="141">
        <f>SUM(G86:G101)</f>
        <v>328107.31</v>
      </c>
      <c r="I102" s="362">
        <f>MAQYHTA</f>
        <v>1104826.93</v>
      </c>
      <c r="J102" s="35">
        <f>H102</f>
        <v>328107.31</v>
      </c>
    </row>
    <row r="103" spans="2:9" ht="12.75">
      <c r="B103" s="61" t="s">
        <v>1426</v>
      </c>
      <c r="C103" s="61"/>
      <c r="D103" s="61" t="s">
        <v>1642</v>
      </c>
      <c r="E103" s="61" t="s">
        <v>1644</v>
      </c>
      <c r="F103" s="61"/>
      <c r="G103" s="137" t="s">
        <v>1640</v>
      </c>
      <c r="H103" s="61"/>
      <c r="I103" s="61"/>
    </row>
    <row r="104" spans="2:9" ht="12.75">
      <c r="B104" s="44"/>
      <c r="C104" s="44"/>
      <c r="D104" s="44"/>
      <c r="E104" s="44"/>
      <c r="F104" s="44"/>
      <c r="G104" s="137"/>
      <c r="H104" s="44"/>
      <c r="I104" s="44"/>
    </row>
    <row r="105" spans="2:9" ht="12.75">
      <c r="B105" s="61"/>
      <c r="C105" s="61"/>
      <c r="D105" s="61"/>
      <c r="E105" s="61"/>
      <c r="F105" s="61"/>
      <c r="G105" s="139"/>
      <c r="H105" s="61"/>
      <c r="I105" s="61"/>
    </row>
    <row r="106" spans="2:9" ht="12.75">
      <c r="B106" s="44"/>
      <c r="C106" s="44"/>
      <c r="D106" s="44"/>
      <c r="E106" s="44"/>
      <c r="F106" s="44"/>
      <c r="G106" s="137"/>
      <c r="H106" s="44"/>
      <c r="I106" s="44"/>
    </row>
    <row r="107" spans="2:9" ht="12.75">
      <c r="B107" s="49" t="s">
        <v>1664</v>
      </c>
      <c r="C107" s="61"/>
      <c r="D107" s="61" t="s">
        <v>1638</v>
      </c>
      <c r="E107" s="61" t="s">
        <v>1773</v>
      </c>
      <c r="F107" s="61"/>
      <c r="G107" s="137" t="s">
        <v>1505</v>
      </c>
      <c r="H107" s="61"/>
      <c r="I107" s="61"/>
    </row>
  </sheetData>
  <sheetProtection/>
  <autoFilter ref="A1:J107"/>
  <printOptions/>
  <pageMargins left="0.7" right="0.7" top="0.75" bottom="0.75" header="0.3" footer="0.3"/>
  <pageSetup fitToHeight="0" fitToWidth="1" horizontalDpi="600" verticalDpi="600" orientation="landscape" scale="83" r:id="rId1"/>
  <rowBreaks count="3" manualBreakCount="3">
    <brk id="25" max="255" man="1"/>
    <brk id="51" max="255" man="1"/>
    <brk id="7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262"/>
  <sheetViews>
    <sheetView zoomScaleSheetLayoutView="100" zoomScalePageLayoutView="0" workbookViewId="0" topLeftCell="A1">
      <pane ySplit="7" topLeftCell="A8" activePane="bottomLeft" state="frozen"/>
      <selection pane="topLeft" activeCell="H6" sqref="H6"/>
      <selection pane="bottomLeft" activeCell="I259" sqref="I259"/>
    </sheetView>
  </sheetViews>
  <sheetFormatPr defaultColWidth="11.421875" defaultRowHeight="12.75"/>
  <cols>
    <col min="2" max="2" width="17.57421875" style="0" customWidth="1"/>
    <col min="3" max="3" width="12.28125" style="0" customWidth="1"/>
    <col min="4" max="4" width="27.421875" style="0" customWidth="1"/>
    <col min="5" max="5" width="22.57421875" style="0" customWidth="1"/>
    <col min="7" max="7" width="14.8515625" style="0" bestFit="1" customWidth="1"/>
    <col min="8" max="8" width="15.57421875" style="0" customWidth="1"/>
    <col min="9" max="9" width="19.28125" style="0" customWidth="1"/>
    <col min="10" max="10" width="13.8515625" style="0" bestFit="1" customWidth="1"/>
  </cols>
  <sheetData>
    <row r="1" spans="10:11" ht="12.75">
      <c r="J1">
        <f>SUM(J2:J262)</f>
        <v>16872713.43</v>
      </c>
      <c r="K1">
        <v>16080783.429999998</v>
      </c>
    </row>
    <row r="2" spans="2:3" ht="15.75">
      <c r="B2" s="2" t="s">
        <v>45</v>
      </c>
      <c r="C2" s="2"/>
    </row>
    <row r="3" spans="2:9" ht="15.75">
      <c r="B3" s="2" t="s">
        <v>10</v>
      </c>
      <c r="C3" s="2"/>
      <c r="I3" t="s">
        <v>1884</v>
      </c>
    </row>
    <row r="4" spans="2:3" ht="15.75">
      <c r="B4" s="2" t="s">
        <v>1883</v>
      </c>
      <c r="C4" s="2"/>
    </row>
    <row r="5" spans="2:3" s="4" customFormat="1" ht="15.75">
      <c r="B5" s="2" t="s">
        <v>21</v>
      </c>
      <c r="C5" s="2"/>
    </row>
    <row r="7" spans="1:9" s="11" customFormat="1" ht="24.75" customHeight="1">
      <c r="A7" s="156" t="s">
        <v>1783</v>
      </c>
      <c r="B7" s="9" t="s">
        <v>19</v>
      </c>
      <c r="C7" s="9" t="s">
        <v>9</v>
      </c>
      <c r="D7" s="9" t="s">
        <v>12</v>
      </c>
      <c r="E7" s="9" t="s">
        <v>22</v>
      </c>
      <c r="F7" s="9" t="s">
        <v>13</v>
      </c>
      <c r="G7" s="9" t="s">
        <v>3</v>
      </c>
      <c r="H7" s="9" t="s">
        <v>4</v>
      </c>
      <c r="I7" s="9" t="s">
        <v>11</v>
      </c>
    </row>
    <row r="8" spans="2:9" ht="12.75">
      <c r="B8" s="8"/>
      <c r="C8" s="8"/>
      <c r="D8" s="8"/>
      <c r="E8" s="8"/>
      <c r="F8" s="8"/>
      <c r="G8" s="8"/>
      <c r="H8" s="8"/>
      <c r="I8" s="8"/>
    </row>
    <row r="9" spans="2:9" ht="25.5">
      <c r="B9" s="17" t="s">
        <v>692</v>
      </c>
      <c r="C9" s="15"/>
      <c r="D9" s="16" t="s">
        <v>693</v>
      </c>
      <c r="E9" s="18" t="s">
        <v>112</v>
      </c>
      <c r="F9" s="22">
        <v>40646</v>
      </c>
      <c r="G9" s="19">
        <v>4361.94</v>
      </c>
      <c r="H9" s="33" t="s">
        <v>1196</v>
      </c>
      <c r="I9" s="18" t="s">
        <v>1193</v>
      </c>
    </row>
    <row r="10" spans="2:9" ht="13.5">
      <c r="B10" s="17" t="s">
        <v>694</v>
      </c>
      <c r="C10" s="15"/>
      <c r="D10" s="16" t="s">
        <v>695</v>
      </c>
      <c r="E10" s="18" t="s">
        <v>223</v>
      </c>
      <c r="F10" s="22"/>
      <c r="G10" s="19">
        <v>8500</v>
      </c>
      <c r="H10" s="33" t="s">
        <v>1196</v>
      </c>
      <c r="I10" s="18" t="s">
        <v>1193</v>
      </c>
    </row>
    <row r="11" spans="2:9" ht="27">
      <c r="B11" s="17" t="s">
        <v>696</v>
      </c>
      <c r="C11" s="15"/>
      <c r="D11" s="16" t="s">
        <v>697</v>
      </c>
      <c r="E11" s="18" t="s">
        <v>319</v>
      </c>
      <c r="F11" s="22" t="s">
        <v>48</v>
      </c>
      <c r="G11" s="19">
        <v>3245</v>
      </c>
      <c r="H11" s="33" t="s">
        <v>1196</v>
      </c>
      <c r="I11" s="18" t="s">
        <v>1193</v>
      </c>
    </row>
    <row r="12" spans="2:9" ht="94.5">
      <c r="B12" s="17" t="s">
        <v>698</v>
      </c>
      <c r="C12" s="15"/>
      <c r="D12" s="16" t="s">
        <v>699</v>
      </c>
      <c r="E12" s="18" t="s">
        <v>319</v>
      </c>
      <c r="F12" s="22">
        <v>39288</v>
      </c>
      <c r="G12" s="19">
        <v>44275</v>
      </c>
      <c r="H12" s="33" t="s">
        <v>1196</v>
      </c>
      <c r="I12" s="18" t="s">
        <v>1193</v>
      </c>
    </row>
    <row r="13" spans="2:9" ht="54">
      <c r="B13" s="17" t="s">
        <v>269</v>
      </c>
      <c r="C13" s="15"/>
      <c r="D13" s="16" t="s">
        <v>700</v>
      </c>
      <c r="E13" s="18" t="s">
        <v>319</v>
      </c>
      <c r="F13" s="22">
        <v>38200</v>
      </c>
      <c r="G13" s="19">
        <v>30000</v>
      </c>
      <c r="H13" s="33" t="s">
        <v>1196</v>
      </c>
      <c r="I13" s="18" t="s">
        <v>1193</v>
      </c>
    </row>
    <row r="14" spans="2:9" ht="40.5">
      <c r="B14" s="17" t="s">
        <v>701</v>
      </c>
      <c r="C14" s="15"/>
      <c r="D14" s="16" t="s">
        <v>702</v>
      </c>
      <c r="E14" s="18" t="s">
        <v>319</v>
      </c>
      <c r="F14" s="22" t="s">
        <v>48</v>
      </c>
      <c r="G14" s="19">
        <v>386000</v>
      </c>
      <c r="H14" s="33" t="s">
        <v>1196</v>
      </c>
      <c r="I14" s="18" t="s">
        <v>1193</v>
      </c>
    </row>
    <row r="15" spans="2:9" ht="54">
      <c r="B15" s="17" t="s">
        <v>272</v>
      </c>
      <c r="C15" s="15"/>
      <c r="D15" s="16" t="s">
        <v>703</v>
      </c>
      <c r="E15" s="18" t="s">
        <v>319</v>
      </c>
      <c r="F15" s="22" t="s">
        <v>48</v>
      </c>
      <c r="G15" s="19">
        <v>378000</v>
      </c>
      <c r="H15" s="33" t="s">
        <v>1196</v>
      </c>
      <c r="I15" s="18" t="s">
        <v>1193</v>
      </c>
    </row>
    <row r="16" spans="2:9" ht="27">
      <c r="B16" s="17" t="s">
        <v>274</v>
      </c>
      <c r="C16" s="15"/>
      <c r="D16" s="16" t="s">
        <v>704</v>
      </c>
      <c r="E16" s="18" t="s">
        <v>319</v>
      </c>
      <c r="F16" s="22">
        <v>38534</v>
      </c>
      <c r="G16" s="19">
        <v>360000</v>
      </c>
      <c r="H16" s="33" t="s">
        <v>1196</v>
      </c>
      <c r="I16" s="18" t="s">
        <v>1193</v>
      </c>
    </row>
    <row r="17" spans="2:9" ht="40.5">
      <c r="B17" s="27" t="s">
        <v>705</v>
      </c>
      <c r="C17" s="28"/>
      <c r="D17" s="29" t="s">
        <v>706</v>
      </c>
      <c r="E17" s="30" t="s">
        <v>319</v>
      </c>
      <c r="F17" s="32" t="s">
        <v>48</v>
      </c>
      <c r="G17" s="31">
        <v>362000</v>
      </c>
      <c r="H17" s="34" t="s">
        <v>1196</v>
      </c>
      <c r="I17" s="30" t="s">
        <v>1193</v>
      </c>
    </row>
    <row r="18" spans="2:10" ht="12.75">
      <c r="B18" s="74"/>
      <c r="C18" s="397" t="s">
        <v>691</v>
      </c>
      <c r="D18" s="398"/>
      <c r="E18" s="398"/>
      <c r="F18" s="399"/>
      <c r="H18" s="363">
        <f>SUM(G8:G17)</f>
        <v>1576381.94</v>
      </c>
      <c r="I18" s="118"/>
      <c r="J18" s="364">
        <f>H18</f>
        <v>1576381.94</v>
      </c>
    </row>
    <row r="19" spans="2:9" ht="13.5">
      <c r="B19" s="23"/>
      <c r="C19" s="24"/>
      <c r="D19" s="24"/>
      <c r="E19" s="23"/>
      <c r="F19" s="23"/>
      <c r="G19" s="26"/>
      <c r="H19" s="26"/>
      <c r="I19" s="23"/>
    </row>
    <row r="20" spans="2:9" ht="12.75">
      <c r="B20" s="44" t="s">
        <v>1632</v>
      </c>
      <c r="C20" s="44"/>
      <c r="D20" s="49" t="s">
        <v>6</v>
      </c>
      <c r="E20" s="49" t="s">
        <v>1668</v>
      </c>
      <c r="F20" s="44"/>
      <c r="G20" s="44" t="s">
        <v>1467</v>
      </c>
      <c r="H20" s="44"/>
      <c r="I20" s="44"/>
    </row>
    <row r="21" spans="2:9" ht="12.75">
      <c r="B21" s="44"/>
      <c r="C21" s="44"/>
      <c r="D21" s="49"/>
      <c r="G21" s="44"/>
      <c r="H21" s="44"/>
      <c r="I21" s="44"/>
    </row>
    <row r="22" spans="5:6" ht="12.75">
      <c r="E22" s="44"/>
      <c r="F22" s="44"/>
    </row>
    <row r="23" spans="2:9" ht="12.75">
      <c r="B23" s="44"/>
      <c r="C23" s="44"/>
      <c r="D23" s="44"/>
      <c r="G23" s="44"/>
      <c r="H23" s="44"/>
      <c r="I23" s="44"/>
    </row>
    <row r="24" spans="2:9" ht="12.75">
      <c r="B24" s="44" t="s">
        <v>1625</v>
      </c>
      <c r="C24" s="44"/>
      <c r="D24" s="44" t="s">
        <v>1399</v>
      </c>
      <c r="E24" s="44" t="s">
        <v>1774</v>
      </c>
      <c r="F24" s="44"/>
      <c r="G24" s="44" t="s">
        <v>1401</v>
      </c>
      <c r="H24" s="44"/>
      <c r="I24" s="44"/>
    </row>
    <row r="26" spans="2:3" ht="15.75">
      <c r="B26" s="2" t="s">
        <v>45</v>
      </c>
      <c r="C26" s="2"/>
    </row>
    <row r="27" spans="2:9" ht="15.75">
      <c r="B27" s="2" t="s">
        <v>10</v>
      </c>
      <c r="C27" s="2"/>
      <c r="I27" t="s">
        <v>1884</v>
      </c>
    </row>
    <row r="28" spans="2:3" ht="15.75">
      <c r="B28" s="2" t="s">
        <v>1883</v>
      </c>
      <c r="C28" s="2"/>
    </row>
    <row r="29" spans="2:9" ht="15.75">
      <c r="B29" s="2" t="s">
        <v>21</v>
      </c>
      <c r="C29" s="2"/>
      <c r="D29" s="4"/>
      <c r="E29" s="4"/>
      <c r="F29" s="4"/>
      <c r="G29" s="4"/>
      <c r="H29" s="4"/>
      <c r="I29" s="4"/>
    </row>
    <row r="31" spans="2:9" ht="25.5">
      <c r="B31" s="9" t="s">
        <v>19</v>
      </c>
      <c r="C31" s="9" t="s">
        <v>9</v>
      </c>
      <c r="D31" s="9" t="s">
        <v>12</v>
      </c>
      <c r="E31" s="9" t="s">
        <v>22</v>
      </c>
      <c r="F31" s="9" t="s">
        <v>13</v>
      </c>
      <c r="G31" s="9" t="s">
        <v>3</v>
      </c>
      <c r="H31" s="9" t="s">
        <v>4</v>
      </c>
      <c r="I31" s="9" t="s">
        <v>11</v>
      </c>
    </row>
    <row r="32" spans="2:9" ht="12.75">
      <c r="B32" s="8"/>
      <c r="C32" s="8"/>
      <c r="D32" s="8"/>
      <c r="E32" s="8"/>
      <c r="F32" s="8"/>
      <c r="G32" s="8"/>
      <c r="H32" s="8"/>
      <c r="I32" s="8"/>
    </row>
    <row r="33" spans="2:9" ht="54">
      <c r="B33" s="17" t="s">
        <v>278</v>
      </c>
      <c r="C33" s="15"/>
      <c r="D33" s="16" t="s">
        <v>707</v>
      </c>
      <c r="E33" s="18" t="s">
        <v>319</v>
      </c>
      <c r="F33" s="22" t="s">
        <v>48</v>
      </c>
      <c r="G33" s="19">
        <v>365000</v>
      </c>
      <c r="H33" s="33" t="s">
        <v>1196</v>
      </c>
      <c r="I33" s="18" t="s">
        <v>1193</v>
      </c>
    </row>
    <row r="34" spans="2:9" ht="54">
      <c r="B34" s="17" t="s">
        <v>280</v>
      </c>
      <c r="C34" s="15"/>
      <c r="D34" s="16" t="s">
        <v>708</v>
      </c>
      <c r="E34" s="18" t="s">
        <v>319</v>
      </c>
      <c r="F34" s="22" t="s">
        <v>48</v>
      </c>
      <c r="G34" s="19">
        <v>268000</v>
      </c>
      <c r="H34" s="33" t="s">
        <v>1196</v>
      </c>
      <c r="I34" s="18" t="s">
        <v>1193</v>
      </c>
    </row>
    <row r="35" spans="2:9" ht="40.5">
      <c r="B35" s="17" t="s">
        <v>282</v>
      </c>
      <c r="C35" s="15"/>
      <c r="D35" s="16" t="s">
        <v>709</v>
      </c>
      <c r="E35" s="18" t="s">
        <v>319</v>
      </c>
      <c r="F35" s="22">
        <v>38504</v>
      </c>
      <c r="G35" s="19">
        <v>380512.87</v>
      </c>
      <c r="H35" s="33" t="s">
        <v>1196</v>
      </c>
      <c r="I35" s="18" t="s">
        <v>1193</v>
      </c>
    </row>
    <row r="36" spans="2:9" ht="54">
      <c r="B36" s="17" t="s">
        <v>284</v>
      </c>
      <c r="C36" s="15"/>
      <c r="D36" s="16" t="s">
        <v>710</v>
      </c>
      <c r="E36" s="18" t="s">
        <v>319</v>
      </c>
      <c r="F36" s="22">
        <v>38047</v>
      </c>
      <c r="G36" s="19">
        <v>320000</v>
      </c>
      <c r="H36" s="33" t="s">
        <v>1196</v>
      </c>
      <c r="I36" s="18" t="s">
        <v>1193</v>
      </c>
    </row>
    <row r="37" spans="2:9" ht="27">
      <c r="B37" s="17" t="s">
        <v>288</v>
      </c>
      <c r="C37" s="15"/>
      <c r="D37" s="16" t="s">
        <v>711</v>
      </c>
      <c r="E37" s="18" t="s">
        <v>319</v>
      </c>
      <c r="F37" s="22">
        <v>2005</v>
      </c>
      <c r="G37" s="19">
        <v>85262</v>
      </c>
      <c r="H37" s="33" t="s">
        <v>1196</v>
      </c>
      <c r="I37" s="18" t="s">
        <v>1193</v>
      </c>
    </row>
    <row r="38" spans="2:9" ht="54">
      <c r="B38" s="17" t="s">
        <v>712</v>
      </c>
      <c r="C38" s="15"/>
      <c r="D38" s="16" t="s">
        <v>713</v>
      </c>
      <c r="E38" s="18" t="s">
        <v>319</v>
      </c>
      <c r="F38" s="22">
        <v>38534</v>
      </c>
      <c r="G38" s="19">
        <v>138000</v>
      </c>
      <c r="H38" s="33" t="s">
        <v>1196</v>
      </c>
      <c r="I38" s="18" t="s">
        <v>1193</v>
      </c>
    </row>
    <row r="39" spans="2:9" ht="40.5">
      <c r="B39" s="17" t="s">
        <v>290</v>
      </c>
      <c r="C39" s="15"/>
      <c r="D39" s="16" t="s">
        <v>714</v>
      </c>
      <c r="E39" s="18" t="s">
        <v>319</v>
      </c>
      <c r="F39" s="22">
        <v>38869</v>
      </c>
      <c r="G39" s="19">
        <v>8389.25</v>
      </c>
      <c r="H39" s="33" t="s">
        <v>1196</v>
      </c>
      <c r="I39" s="18" t="s">
        <v>1193</v>
      </c>
    </row>
    <row r="40" spans="2:9" ht="40.5">
      <c r="B40" s="27" t="s">
        <v>715</v>
      </c>
      <c r="C40" s="28"/>
      <c r="D40" s="29" t="s">
        <v>716</v>
      </c>
      <c r="E40" s="30" t="s">
        <v>319</v>
      </c>
      <c r="F40" s="32">
        <v>39092</v>
      </c>
      <c r="G40" s="31">
        <v>22604.4</v>
      </c>
      <c r="H40" s="34" t="s">
        <v>1196</v>
      </c>
      <c r="I40" s="30" t="s">
        <v>1193</v>
      </c>
    </row>
    <row r="41" spans="2:10" ht="12.75">
      <c r="B41" s="74"/>
      <c r="C41" s="397" t="s">
        <v>691</v>
      </c>
      <c r="D41" s="398"/>
      <c r="E41" s="398"/>
      <c r="F41" s="399"/>
      <c r="H41" s="363">
        <f>SUM(G31:G40)</f>
        <v>1587768.52</v>
      </c>
      <c r="I41" s="118"/>
      <c r="J41" s="364">
        <f>H41</f>
        <v>1587768.52</v>
      </c>
    </row>
    <row r="42" spans="2:9" ht="13.5">
      <c r="B42" s="23"/>
      <c r="C42" s="24"/>
      <c r="D42" s="24"/>
      <c r="E42" s="23"/>
      <c r="F42" s="23"/>
      <c r="G42" s="26"/>
      <c r="H42" s="26"/>
      <c r="I42" s="23"/>
    </row>
    <row r="43" spans="2:9" ht="12.75">
      <c r="B43" s="44" t="s">
        <v>1632</v>
      </c>
      <c r="C43" s="44"/>
      <c r="D43" s="49" t="s">
        <v>6</v>
      </c>
      <c r="E43" s="49" t="s">
        <v>1668</v>
      </c>
      <c r="F43" s="44"/>
      <c r="G43" s="44" t="s">
        <v>1467</v>
      </c>
      <c r="H43" s="44"/>
      <c r="I43" s="44"/>
    </row>
    <row r="44" spans="2:3" ht="12.75">
      <c r="B44" s="44"/>
      <c r="C44" s="44"/>
    </row>
    <row r="45" spans="4:9" ht="12.75">
      <c r="D45" s="44"/>
      <c r="E45" s="44"/>
      <c r="F45" s="44"/>
      <c r="G45" s="44"/>
      <c r="H45" s="44"/>
      <c r="I45" s="44"/>
    </row>
    <row r="46" spans="2:3" ht="12.75">
      <c r="B46" s="44"/>
      <c r="C46" s="44"/>
    </row>
    <row r="47" spans="2:9" ht="12.75">
      <c r="B47" s="44" t="s">
        <v>1625</v>
      </c>
      <c r="C47" s="44"/>
      <c r="D47" s="44" t="s">
        <v>1399</v>
      </c>
      <c r="E47" s="44" t="s">
        <v>1774</v>
      </c>
      <c r="F47" s="44"/>
      <c r="G47" s="44" t="s">
        <v>1401</v>
      </c>
      <c r="H47" s="44"/>
      <c r="I47" s="44"/>
    </row>
    <row r="48" spans="2:3" ht="15.75">
      <c r="B48" s="2" t="s">
        <v>45</v>
      </c>
      <c r="C48" s="2"/>
    </row>
    <row r="49" spans="2:9" ht="15.75">
      <c r="B49" s="2" t="s">
        <v>10</v>
      </c>
      <c r="C49" s="2"/>
      <c r="I49" t="s">
        <v>1884</v>
      </c>
    </row>
    <row r="50" spans="2:3" ht="15.75">
      <c r="B50" s="2" t="s">
        <v>1883</v>
      </c>
      <c r="C50" s="2"/>
    </row>
    <row r="51" spans="2:9" ht="15.75">
      <c r="B51" s="2" t="s">
        <v>21</v>
      </c>
      <c r="C51" s="2"/>
      <c r="D51" s="4"/>
      <c r="E51" s="4"/>
      <c r="F51" s="4"/>
      <c r="G51" s="4"/>
      <c r="H51" s="4"/>
      <c r="I51" s="4"/>
    </row>
    <row r="53" spans="2:9" ht="25.5">
      <c r="B53" s="9" t="s">
        <v>19</v>
      </c>
      <c r="C53" s="9" t="s">
        <v>9</v>
      </c>
      <c r="D53" s="9" t="s">
        <v>12</v>
      </c>
      <c r="E53" s="9" t="s">
        <v>22</v>
      </c>
      <c r="F53" s="9" t="s">
        <v>13</v>
      </c>
      <c r="G53" s="9" t="s">
        <v>3</v>
      </c>
      <c r="H53" s="9" t="s">
        <v>4</v>
      </c>
      <c r="I53" s="9" t="s">
        <v>11</v>
      </c>
    </row>
    <row r="54" spans="2:9" ht="12.75">
      <c r="B54" s="8"/>
      <c r="C54" s="8"/>
      <c r="D54" s="8"/>
      <c r="E54" s="8"/>
      <c r="F54" s="8"/>
      <c r="G54" s="8"/>
      <c r="H54" s="8"/>
      <c r="I54" s="8"/>
    </row>
    <row r="55" spans="2:9" ht="54">
      <c r="B55" s="17" t="s">
        <v>717</v>
      </c>
      <c r="C55" s="15"/>
      <c r="D55" s="16" t="s">
        <v>718</v>
      </c>
      <c r="E55" s="18" t="s">
        <v>319</v>
      </c>
      <c r="F55" s="22">
        <v>39092</v>
      </c>
      <c r="G55" s="19">
        <v>26175.15</v>
      </c>
      <c r="H55" s="33" t="s">
        <v>1196</v>
      </c>
      <c r="I55" s="18" t="s">
        <v>1193</v>
      </c>
    </row>
    <row r="56" spans="2:9" ht="81">
      <c r="B56" s="17" t="s">
        <v>719</v>
      </c>
      <c r="C56" s="15"/>
      <c r="D56" s="16" t="s">
        <v>720</v>
      </c>
      <c r="E56" s="18" t="s">
        <v>319</v>
      </c>
      <c r="F56" s="22">
        <v>39283</v>
      </c>
      <c r="G56" s="19">
        <v>296486</v>
      </c>
      <c r="H56" s="33" t="s">
        <v>1196</v>
      </c>
      <c r="I56" s="18" t="s">
        <v>1193</v>
      </c>
    </row>
    <row r="57" spans="2:9" ht="27">
      <c r="B57" s="17" t="s">
        <v>721</v>
      </c>
      <c r="C57" s="15"/>
      <c r="D57" s="16" t="s">
        <v>722</v>
      </c>
      <c r="E57" s="18" t="s">
        <v>319</v>
      </c>
      <c r="F57" s="22">
        <v>39471</v>
      </c>
      <c r="G57" s="19">
        <v>6639</v>
      </c>
      <c r="H57" s="33" t="s">
        <v>1196</v>
      </c>
      <c r="I57" s="18" t="s">
        <v>1193</v>
      </c>
    </row>
    <row r="58" spans="2:9" ht="27">
      <c r="B58" s="17" t="s">
        <v>723</v>
      </c>
      <c r="C58" s="15"/>
      <c r="D58" s="16" t="s">
        <v>724</v>
      </c>
      <c r="E58" s="18" t="s">
        <v>319</v>
      </c>
      <c r="F58" s="22">
        <v>39864</v>
      </c>
      <c r="G58" s="19">
        <v>35500</v>
      </c>
      <c r="H58" s="33" t="s">
        <v>1196</v>
      </c>
      <c r="I58" s="18" t="s">
        <v>1193</v>
      </c>
    </row>
    <row r="59" spans="2:9" ht="13.5">
      <c r="B59" s="17" t="s">
        <v>286</v>
      </c>
      <c r="C59" s="15"/>
      <c r="D59" s="16" t="s">
        <v>725</v>
      </c>
      <c r="E59" s="18" t="s">
        <v>319</v>
      </c>
      <c r="F59" s="22">
        <v>40047</v>
      </c>
      <c r="G59" s="19">
        <v>396880</v>
      </c>
      <c r="H59" s="33" t="s">
        <v>1196</v>
      </c>
      <c r="I59" s="18" t="s">
        <v>1193</v>
      </c>
    </row>
    <row r="60" spans="2:9" ht="25.5">
      <c r="B60" s="17" t="s">
        <v>726</v>
      </c>
      <c r="C60" s="15"/>
      <c r="D60" s="16" t="s">
        <v>727</v>
      </c>
      <c r="E60" s="18" t="s">
        <v>319</v>
      </c>
      <c r="F60" s="22">
        <v>40099</v>
      </c>
      <c r="G60" s="19">
        <v>396750</v>
      </c>
      <c r="H60" s="33" t="s">
        <v>1196</v>
      </c>
      <c r="I60" s="18" t="s">
        <v>1193</v>
      </c>
    </row>
    <row r="61" spans="2:9" ht="40.5">
      <c r="B61" s="17" t="s">
        <v>728</v>
      </c>
      <c r="C61" s="15"/>
      <c r="D61" s="16" t="s">
        <v>729</v>
      </c>
      <c r="E61" s="18" t="s">
        <v>319</v>
      </c>
      <c r="F61" s="22">
        <v>39058</v>
      </c>
      <c r="G61" s="19">
        <v>4226.25</v>
      </c>
      <c r="H61" s="33" t="s">
        <v>1196</v>
      </c>
      <c r="I61" s="18" t="s">
        <v>1193</v>
      </c>
    </row>
    <row r="62" spans="2:9" ht="27">
      <c r="B62" s="17" t="s">
        <v>730</v>
      </c>
      <c r="C62" s="15"/>
      <c r="D62" s="16" t="s">
        <v>731</v>
      </c>
      <c r="E62" s="18" t="s">
        <v>319</v>
      </c>
      <c r="F62" s="22">
        <v>40427</v>
      </c>
      <c r="G62" s="19">
        <v>777200</v>
      </c>
      <c r="H62" s="33" t="s">
        <v>1196</v>
      </c>
      <c r="I62" s="18" t="s">
        <v>1193</v>
      </c>
    </row>
    <row r="63" spans="2:9" ht="25.5">
      <c r="B63" s="17" t="s">
        <v>732</v>
      </c>
      <c r="C63" s="15"/>
      <c r="D63" s="16" t="s">
        <v>733</v>
      </c>
      <c r="E63" s="18" t="s">
        <v>319</v>
      </c>
      <c r="F63" s="22">
        <v>40513</v>
      </c>
      <c r="G63" s="19">
        <v>522000</v>
      </c>
      <c r="H63" s="33" t="s">
        <v>1196</v>
      </c>
      <c r="I63" s="18" t="s">
        <v>1193</v>
      </c>
    </row>
    <row r="64" spans="2:9" ht="25.5">
      <c r="B64" s="17" t="s">
        <v>734</v>
      </c>
      <c r="C64" s="15"/>
      <c r="D64" s="16" t="s">
        <v>735</v>
      </c>
      <c r="E64" s="18" t="s">
        <v>319</v>
      </c>
      <c r="F64" s="22">
        <v>40513</v>
      </c>
      <c r="G64" s="19">
        <v>498800</v>
      </c>
      <c r="H64" s="33" t="s">
        <v>1196</v>
      </c>
      <c r="I64" s="18" t="s">
        <v>1193</v>
      </c>
    </row>
    <row r="65" spans="2:9" ht="27">
      <c r="B65" s="17" t="s">
        <v>736</v>
      </c>
      <c r="C65" s="15"/>
      <c r="D65" s="16" t="s">
        <v>737</v>
      </c>
      <c r="E65" s="18" t="s">
        <v>738</v>
      </c>
      <c r="F65" s="22">
        <v>40269</v>
      </c>
      <c r="G65" s="19">
        <v>3179.99</v>
      </c>
      <c r="H65" s="33" t="s">
        <v>1196</v>
      </c>
      <c r="I65" s="18" t="s">
        <v>1193</v>
      </c>
    </row>
    <row r="66" spans="2:9" ht="25.5">
      <c r="B66" s="27" t="s">
        <v>739</v>
      </c>
      <c r="C66" s="28"/>
      <c r="D66" s="29" t="s">
        <v>740</v>
      </c>
      <c r="E66" s="30" t="s">
        <v>319</v>
      </c>
      <c r="F66" s="32">
        <v>40564</v>
      </c>
      <c r="G66" s="31">
        <v>6512.99</v>
      </c>
      <c r="H66" s="34" t="s">
        <v>1196</v>
      </c>
      <c r="I66" s="30" t="s">
        <v>1193</v>
      </c>
    </row>
    <row r="67" spans="2:10" ht="12.75">
      <c r="B67" s="74"/>
      <c r="C67" s="397" t="s">
        <v>691</v>
      </c>
      <c r="D67" s="398"/>
      <c r="E67" s="398"/>
      <c r="F67" s="399"/>
      <c r="H67" s="363">
        <f>SUM(G55:G66)</f>
        <v>2970349.3800000004</v>
      </c>
      <c r="I67" s="118"/>
      <c r="J67" s="364">
        <f>H67</f>
        <v>2970349.3800000004</v>
      </c>
    </row>
    <row r="68" spans="2:9" ht="13.5">
      <c r="B68" s="23"/>
      <c r="C68" s="24"/>
      <c r="D68" s="24"/>
      <c r="E68" s="23"/>
      <c r="F68" s="23"/>
      <c r="G68" s="26"/>
      <c r="H68" s="26"/>
      <c r="I68" s="23"/>
    </row>
    <row r="69" spans="2:9" ht="12.75">
      <c r="B69" s="44" t="s">
        <v>1632</v>
      </c>
      <c r="C69" s="44"/>
      <c r="D69" s="49" t="s">
        <v>6</v>
      </c>
      <c r="E69" s="49" t="s">
        <v>1668</v>
      </c>
      <c r="F69" s="44"/>
      <c r="G69" s="44" t="s">
        <v>1467</v>
      </c>
      <c r="H69" s="44"/>
      <c r="I69" s="44"/>
    </row>
    <row r="70" spans="2:9" ht="12.75">
      <c r="B70" s="44"/>
      <c r="C70" s="44"/>
      <c r="D70" s="49"/>
      <c r="G70" s="44"/>
      <c r="H70" s="44"/>
      <c r="I70" s="44"/>
    </row>
    <row r="71" spans="4:9" ht="12.75">
      <c r="D71" s="49"/>
      <c r="E71" s="44"/>
      <c r="F71" s="44"/>
      <c r="G71" s="44"/>
      <c r="H71" s="44"/>
      <c r="I71" s="44"/>
    </row>
    <row r="72" spans="2:9" ht="12.75">
      <c r="B72" s="44"/>
      <c r="C72" s="44"/>
      <c r="D72" s="44"/>
      <c r="G72" s="44"/>
      <c r="H72" s="44"/>
      <c r="I72" s="44"/>
    </row>
    <row r="73" spans="2:9" ht="12.75">
      <c r="B73" s="44" t="s">
        <v>1625</v>
      </c>
      <c r="C73" s="44"/>
      <c r="D73" s="44" t="s">
        <v>1399</v>
      </c>
      <c r="E73" s="44" t="s">
        <v>1774</v>
      </c>
      <c r="F73" s="44"/>
      <c r="G73" s="44" t="s">
        <v>1401</v>
      </c>
      <c r="H73" s="44"/>
      <c r="I73" s="44"/>
    </row>
    <row r="74" spans="2:3" ht="15.75">
      <c r="B74" s="2" t="s">
        <v>45</v>
      </c>
      <c r="C74" s="2"/>
    </row>
    <row r="75" spans="2:9" ht="15.75">
      <c r="B75" s="2" t="s">
        <v>10</v>
      </c>
      <c r="C75" s="2"/>
      <c r="I75" t="s">
        <v>1884</v>
      </c>
    </row>
    <row r="76" spans="2:3" ht="15.75">
      <c r="B76" s="2" t="s">
        <v>1883</v>
      </c>
      <c r="C76" s="2"/>
    </row>
    <row r="77" spans="2:9" ht="15.75">
      <c r="B77" s="2" t="s">
        <v>21</v>
      </c>
      <c r="C77" s="2"/>
      <c r="D77" s="4"/>
      <c r="E77" s="4"/>
      <c r="F77" s="4"/>
      <c r="G77" s="4"/>
      <c r="H77" s="4"/>
      <c r="I77" s="4"/>
    </row>
    <row r="79" spans="2:9" ht="25.5">
      <c r="B79" s="9" t="s">
        <v>19</v>
      </c>
      <c r="C79" s="9" t="s">
        <v>9</v>
      </c>
      <c r="D79" s="9" t="s">
        <v>12</v>
      </c>
      <c r="E79" s="9" t="s">
        <v>22</v>
      </c>
      <c r="F79" s="9" t="s">
        <v>13</v>
      </c>
      <c r="G79" s="9" t="s">
        <v>3</v>
      </c>
      <c r="H79" s="9" t="s">
        <v>4</v>
      </c>
      <c r="I79" s="9" t="s">
        <v>11</v>
      </c>
    </row>
    <row r="80" spans="2:9" ht="12.75">
      <c r="B80" s="8"/>
      <c r="C80" s="8"/>
      <c r="D80" s="8"/>
      <c r="E80" s="8"/>
      <c r="F80" s="8"/>
      <c r="G80" s="8"/>
      <c r="H80" s="8"/>
      <c r="I80" s="8"/>
    </row>
    <row r="81" spans="2:9" ht="27">
      <c r="B81" s="17"/>
      <c r="C81" s="15"/>
      <c r="D81" s="16" t="s">
        <v>741</v>
      </c>
      <c r="E81" s="18" t="s">
        <v>738</v>
      </c>
      <c r="F81" s="22">
        <v>41183</v>
      </c>
      <c r="G81" s="19">
        <v>7424</v>
      </c>
      <c r="H81" s="33" t="s">
        <v>1196</v>
      </c>
      <c r="I81" s="18" t="s">
        <v>1193</v>
      </c>
    </row>
    <row r="82" spans="2:9" ht="13.5">
      <c r="B82" s="17"/>
      <c r="C82" s="15"/>
      <c r="D82" s="16" t="s">
        <v>742</v>
      </c>
      <c r="E82" s="18" t="s">
        <v>738</v>
      </c>
      <c r="F82" s="22">
        <v>41548</v>
      </c>
      <c r="G82" s="19">
        <v>1740</v>
      </c>
      <c r="H82" s="33" t="s">
        <v>1196</v>
      </c>
      <c r="I82" s="18" t="s">
        <v>1193</v>
      </c>
    </row>
    <row r="83" spans="2:9" ht="13.5">
      <c r="B83" s="17"/>
      <c r="C83" s="15"/>
      <c r="D83" s="16" t="s">
        <v>742</v>
      </c>
      <c r="E83" s="18" t="s">
        <v>738</v>
      </c>
      <c r="F83" s="22">
        <v>41306</v>
      </c>
      <c r="G83" s="19">
        <v>2939.44</v>
      </c>
      <c r="H83" s="33" t="s">
        <v>1196</v>
      </c>
      <c r="I83" s="18" t="s">
        <v>1193</v>
      </c>
    </row>
    <row r="84" spans="2:9" ht="13.5">
      <c r="B84" s="17"/>
      <c r="C84" s="15"/>
      <c r="D84" s="16" t="s">
        <v>743</v>
      </c>
      <c r="E84" s="18" t="s">
        <v>738</v>
      </c>
      <c r="F84" s="22">
        <v>41306</v>
      </c>
      <c r="G84" s="19">
        <v>3029.2</v>
      </c>
      <c r="H84" s="33" t="s">
        <v>1196</v>
      </c>
      <c r="I84" s="18" t="s">
        <v>1193</v>
      </c>
    </row>
    <row r="85" spans="2:9" ht="13.5">
      <c r="B85" s="17"/>
      <c r="C85" s="15"/>
      <c r="D85" s="16" t="s">
        <v>695</v>
      </c>
      <c r="E85" s="18" t="s">
        <v>738</v>
      </c>
      <c r="F85" s="22">
        <v>41334</v>
      </c>
      <c r="G85" s="19">
        <v>9800</v>
      </c>
      <c r="H85" s="33" t="s">
        <v>1196</v>
      </c>
      <c r="I85" s="18" t="s">
        <v>1193</v>
      </c>
    </row>
    <row r="86" spans="2:9" ht="13.5">
      <c r="B86" s="17"/>
      <c r="C86" s="15"/>
      <c r="D86" s="16" t="s">
        <v>744</v>
      </c>
      <c r="E86" s="18" t="s">
        <v>738</v>
      </c>
      <c r="F86" s="22">
        <v>41183</v>
      </c>
      <c r="G86" s="19">
        <v>2767.59</v>
      </c>
      <c r="H86" s="33" t="s">
        <v>1196</v>
      </c>
      <c r="I86" s="18" t="s">
        <v>1193</v>
      </c>
    </row>
    <row r="87" spans="2:9" ht="54">
      <c r="B87" s="17" t="s">
        <v>745</v>
      </c>
      <c r="C87" s="15"/>
      <c r="D87" s="16" t="s">
        <v>746</v>
      </c>
      <c r="E87" s="18" t="s">
        <v>319</v>
      </c>
      <c r="F87" s="22" t="s">
        <v>48</v>
      </c>
      <c r="G87" s="19">
        <v>260000</v>
      </c>
      <c r="H87" s="33" t="s">
        <v>1196</v>
      </c>
      <c r="I87" s="18" t="s">
        <v>1193</v>
      </c>
    </row>
    <row r="88" spans="2:9" ht="54">
      <c r="B88" s="17" t="s">
        <v>747</v>
      </c>
      <c r="C88" s="15"/>
      <c r="D88" s="16" t="s">
        <v>748</v>
      </c>
      <c r="E88" s="18" t="s">
        <v>319</v>
      </c>
      <c r="F88" s="22" t="s">
        <v>48</v>
      </c>
      <c r="G88" s="19">
        <v>204998.8</v>
      </c>
      <c r="H88" s="33" t="s">
        <v>1196</v>
      </c>
      <c r="I88" s="18" t="s">
        <v>1193</v>
      </c>
    </row>
    <row r="89" spans="2:9" ht="54">
      <c r="B89" s="17" t="s">
        <v>749</v>
      </c>
      <c r="C89" s="15"/>
      <c r="D89" s="16" t="s">
        <v>750</v>
      </c>
      <c r="E89" s="18" t="s">
        <v>319</v>
      </c>
      <c r="F89" s="22" t="s">
        <v>48</v>
      </c>
      <c r="G89" s="19">
        <v>176998.91</v>
      </c>
      <c r="H89" s="33" t="s">
        <v>1196</v>
      </c>
      <c r="I89" s="18" t="s">
        <v>1193</v>
      </c>
    </row>
    <row r="90" spans="2:9" ht="67.5">
      <c r="B90" s="17" t="s">
        <v>751</v>
      </c>
      <c r="C90" s="15"/>
      <c r="D90" s="16" t="s">
        <v>752</v>
      </c>
      <c r="E90" s="18" t="s">
        <v>319</v>
      </c>
      <c r="F90" s="22" t="s">
        <v>48</v>
      </c>
      <c r="G90" s="19">
        <v>142500</v>
      </c>
      <c r="H90" s="33" t="s">
        <v>1196</v>
      </c>
      <c r="I90" s="18" t="s">
        <v>1193</v>
      </c>
    </row>
    <row r="91" spans="2:9" ht="54">
      <c r="B91" s="27" t="s">
        <v>753</v>
      </c>
      <c r="C91" s="28"/>
      <c r="D91" s="29" t="s">
        <v>754</v>
      </c>
      <c r="E91" s="30" t="s">
        <v>319</v>
      </c>
      <c r="F91" s="32" t="s">
        <v>48</v>
      </c>
      <c r="G91" s="31">
        <v>205966.95</v>
      </c>
      <c r="H91" s="34" t="s">
        <v>1196</v>
      </c>
      <c r="I91" s="30" t="s">
        <v>1193</v>
      </c>
    </row>
    <row r="92" spans="2:10" ht="12.75">
      <c r="B92" s="74"/>
      <c r="C92" s="397" t="s">
        <v>691</v>
      </c>
      <c r="D92" s="398"/>
      <c r="E92" s="398"/>
      <c r="F92" s="399"/>
      <c r="H92" s="363">
        <f>SUM(G80:G91)</f>
        <v>1018164.8899999999</v>
      </c>
      <c r="I92" s="118"/>
      <c r="J92" s="364">
        <f>H92</f>
        <v>1018164.8899999999</v>
      </c>
    </row>
    <row r="93" spans="2:9" ht="13.5">
      <c r="B93" s="23"/>
      <c r="C93" s="24"/>
      <c r="D93" s="24"/>
      <c r="E93" s="23"/>
      <c r="F93" s="23"/>
      <c r="G93" s="26"/>
      <c r="H93" s="26"/>
      <c r="I93" s="23"/>
    </row>
    <row r="94" spans="2:9" ht="12.75">
      <c r="B94" s="44" t="s">
        <v>1632</v>
      </c>
      <c r="C94" s="44"/>
      <c r="D94" s="49" t="s">
        <v>6</v>
      </c>
      <c r="E94" s="49" t="s">
        <v>1668</v>
      </c>
      <c r="F94" s="44"/>
      <c r="G94" s="44" t="s">
        <v>1467</v>
      </c>
      <c r="H94" s="44"/>
      <c r="I94" s="44"/>
    </row>
    <row r="95" spans="2:9" ht="12.75">
      <c r="B95" s="44"/>
      <c r="C95" s="44"/>
      <c r="D95" s="49"/>
      <c r="G95" s="44"/>
      <c r="H95" s="44"/>
      <c r="I95" s="44"/>
    </row>
    <row r="96" spans="4:9" ht="12.75">
      <c r="D96" s="44"/>
      <c r="E96" s="44"/>
      <c r="F96" s="44"/>
      <c r="G96" s="44"/>
      <c r="H96" s="44"/>
      <c r="I96" s="44"/>
    </row>
    <row r="97" spans="2:3" ht="12.75">
      <c r="B97" s="44"/>
      <c r="C97" s="44"/>
    </row>
    <row r="98" spans="2:9" ht="12.75">
      <c r="B98" s="44" t="s">
        <v>1625</v>
      </c>
      <c r="C98" s="44"/>
      <c r="D98" s="44" t="s">
        <v>1399</v>
      </c>
      <c r="E98" s="44" t="s">
        <v>1774</v>
      </c>
      <c r="F98" s="44"/>
      <c r="G98" s="44" t="s">
        <v>1401</v>
      </c>
      <c r="H98" s="44"/>
      <c r="I98" s="44"/>
    </row>
    <row r="99" spans="2:3" ht="15.75">
      <c r="B99" s="2" t="s">
        <v>45</v>
      </c>
      <c r="C99" s="2"/>
    </row>
    <row r="100" spans="2:9" ht="15.75">
      <c r="B100" s="2" t="s">
        <v>10</v>
      </c>
      <c r="C100" s="2"/>
      <c r="I100" t="s">
        <v>1884</v>
      </c>
    </row>
    <row r="101" spans="2:3" ht="15.75">
      <c r="B101" s="2" t="s">
        <v>1883</v>
      </c>
      <c r="C101" s="2"/>
    </row>
    <row r="102" spans="2:9" ht="15.75">
      <c r="B102" s="2" t="s">
        <v>21</v>
      </c>
      <c r="C102" s="2"/>
      <c r="D102" s="4"/>
      <c r="E102" s="4"/>
      <c r="F102" s="4"/>
      <c r="G102" s="4"/>
      <c r="H102" s="4"/>
      <c r="I102" s="4"/>
    </row>
    <row r="104" spans="2:9" ht="25.5">
      <c r="B104" s="9" t="s">
        <v>19</v>
      </c>
      <c r="C104" s="9" t="s">
        <v>9</v>
      </c>
      <c r="D104" s="9" t="s">
        <v>12</v>
      </c>
      <c r="E104" s="9" t="s">
        <v>22</v>
      </c>
      <c r="F104" s="9" t="s">
        <v>13</v>
      </c>
      <c r="G104" s="9" t="s">
        <v>3</v>
      </c>
      <c r="H104" s="9" t="s">
        <v>4</v>
      </c>
      <c r="I104" s="9" t="s">
        <v>11</v>
      </c>
    </row>
    <row r="105" spans="2:9" ht="12.75">
      <c r="B105" s="8"/>
      <c r="C105" s="8"/>
      <c r="D105" s="8"/>
      <c r="E105" s="8"/>
      <c r="F105" s="8"/>
      <c r="G105" s="8"/>
      <c r="H105" s="8"/>
      <c r="I105" s="8"/>
    </row>
    <row r="106" spans="2:9" ht="40.5">
      <c r="B106" s="17" t="s">
        <v>755</v>
      </c>
      <c r="C106" s="15"/>
      <c r="D106" s="16" t="s">
        <v>756</v>
      </c>
      <c r="E106" s="18" t="s">
        <v>319</v>
      </c>
      <c r="F106" s="22">
        <v>38473</v>
      </c>
      <c r="G106" s="19">
        <v>307042.08</v>
      </c>
      <c r="H106" s="33" t="s">
        <v>1196</v>
      </c>
      <c r="I106" s="18" t="s">
        <v>1193</v>
      </c>
    </row>
    <row r="107" spans="2:9" ht="27">
      <c r="B107" s="17" t="s">
        <v>757</v>
      </c>
      <c r="C107" s="15"/>
      <c r="D107" s="16" t="s">
        <v>758</v>
      </c>
      <c r="E107" s="18" t="s">
        <v>319</v>
      </c>
      <c r="F107" s="22">
        <v>40102</v>
      </c>
      <c r="G107" s="19">
        <v>258750</v>
      </c>
      <c r="H107" s="33" t="s">
        <v>1196</v>
      </c>
      <c r="I107" s="18" t="s">
        <v>1193</v>
      </c>
    </row>
    <row r="108" spans="2:9" ht="13.5">
      <c r="B108" s="17" t="s">
        <v>759</v>
      </c>
      <c r="C108" s="15"/>
      <c r="D108" s="16" t="s">
        <v>760</v>
      </c>
      <c r="E108" s="18" t="s">
        <v>319</v>
      </c>
      <c r="F108" s="22">
        <v>40143</v>
      </c>
      <c r="G108" s="19">
        <v>1850</v>
      </c>
      <c r="H108" s="33" t="s">
        <v>1196</v>
      </c>
      <c r="I108" s="18" t="s">
        <v>1193</v>
      </c>
    </row>
    <row r="109" spans="2:9" ht="27">
      <c r="B109" s="17"/>
      <c r="C109" s="15"/>
      <c r="D109" s="16" t="s">
        <v>761</v>
      </c>
      <c r="E109" s="18" t="s">
        <v>319</v>
      </c>
      <c r="F109" s="22">
        <v>41061</v>
      </c>
      <c r="G109" s="19">
        <v>3540.32</v>
      </c>
      <c r="H109" s="33" t="s">
        <v>1196</v>
      </c>
      <c r="I109" s="18" t="s">
        <v>1193</v>
      </c>
    </row>
    <row r="110" spans="2:9" ht="13.5">
      <c r="B110" s="17" t="s">
        <v>762</v>
      </c>
      <c r="C110" s="15"/>
      <c r="D110" s="16" t="s">
        <v>763</v>
      </c>
      <c r="E110" s="18" t="s">
        <v>764</v>
      </c>
      <c r="F110" s="22"/>
      <c r="G110" s="19">
        <v>45990</v>
      </c>
      <c r="H110" s="33" t="s">
        <v>1196</v>
      </c>
      <c r="I110" s="18" t="s">
        <v>1193</v>
      </c>
    </row>
    <row r="111" spans="2:9" ht="25.5">
      <c r="B111" s="17" t="s">
        <v>765</v>
      </c>
      <c r="C111" s="15"/>
      <c r="D111" s="16" t="s">
        <v>766</v>
      </c>
      <c r="E111" s="18" t="s">
        <v>643</v>
      </c>
      <c r="F111" s="22" t="s">
        <v>48</v>
      </c>
      <c r="G111" s="19">
        <v>1000</v>
      </c>
      <c r="H111" s="33" t="s">
        <v>1196</v>
      </c>
      <c r="I111" s="18" t="s">
        <v>1193</v>
      </c>
    </row>
    <row r="112" spans="2:9" ht="40.5">
      <c r="B112" s="17" t="s">
        <v>767</v>
      </c>
      <c r="C112" s="15"/>
      <c r="D112" s="16" t="s">
        <v>768</v>
      </c>
      <c r="E112" s="18" t="s">
        <v>643</v>
      </c>
      <c r="F112" s="22" t="s">
        <v>48</v>
      </c>
      <c r="G112" s="19">
        <v>1288793.91</v>
      </c>
      <c r="H112" s="33" t="s">
        <v>1196</v>
      </c>
      <c r="I112" s="18" t="s">
        <v>1193</v>
      </c>
    </row>
    <row r="113" spans="2:9" ht="27">
      <c r="B113" s="17" t="s">
        <v>769</v>
      </c>
      <c r="C113" s="15"/>
      <c r="D113" s="16" t="s">
        <v>770</v>
      </c>
      <c r="E113" s="18" t="s">
        <v>643</v>
      </c>
      <c r="F113" s="22" t="s">
        <v>48</v>
      </c>
      <c r="G113" s="19">
        <v>3000</v>
      </c>
      <c r="H113" s="33" t="s">
        <v>1196</v>
      </c>
      <c r="I113" s="18" t="s">
        <v>1193</v>
      </c>
    </row>
    <row r="114" spans="2:9" ht="27">
      <c r="B114" s="17" t="s">
        <v>771</v>
      </c>
      <c r="C114" s="15"/>
      <c r="D114" s="16" t="s">
        <v>772</v>
      </c>
      <c r="E114" s="18" t="s">
        <v>643</v>
      </c>
      <c r="F114" s="22" t="s">
        <v>48</v>
      </c>
      <c r="G114" s="19">
        <v>1000</v>
      </c>
      <c r="H114" s="33" t="s">
        <v>1196</v>
      </c>
      <c r="I114" s="18" t="s">
        <v>1193</v>
      </c>
    </row>
    <row r="115" spans="2:9" ht="25.5">
      <c r="B115" s="17" t="s">
        <v>773</v>
      </c>
      <c r="C115" s="15"/>
      <c r="D115" s="16" t="s">
        <v>774</v>
      </c>
      <c r="E115" s="18" t="s">
        <v>643</v>
      </c>
      <c r="F115" s="22" t="s">
        <v>48</v>
      </c>
      <c r="G115" s="19">
        <v>1200</v>
      </c>
      <c r="H115" s="33" t="s">
        <v>1196</v>
      </c>
      <c r="I115" s="18" t="s">
        <v>1193</v>
      </c>
    </row>
    <row r="116" spans="2:9" ht="27">
      <c r="B116" s="17" t="s">
        <v>775</v>
      </c>
      <c r="C116" s="15"/>
      <c r="D116" s="16" t="s">
        <v>776</v>
      </c>
      <c r="E116" s="18" t="s">
        <v>643</v>
      </c>
      <c r="F116" s="22" t="s">
        <v>48</v>
      </c>
      <c r="G116" s="19">
        <v>387584</v>
      </c>
      <c r="H116" s="33" t="s">
        <v>1196</v>
      </c>
      <c r="I116" s="18" t="s">
        <v>1193</v>
      </c>
    </row>
    <row r="117" spans="2:9" ht="25.5">
      <c r="B117" s="17" t="s">
        <v>777</v>
      </c>
      <c r="C117" s="15"/>
      <c r="D117" s="16" t="s">
        <v>778</v>
      </c>
      <c r="E117" s="18" t="s">
        <v>670</v>
      </c>
      <c r="F117" s="22">
        <v>40117</v>
      </c>
      <c r="G117" s="19">
        <v>6888.5</v>
      </c>
      <c r="H117" s="33" t="s">
        <v>1196</v>
      </c>
      <c r="I117" s="18" t="s">
        <v>1193</v>
      </c>
    </row>
    <row r="118" spans="2:9" ht="40.5">
      <c r="B118" s="27"/>
      <c r="C118" s="28"/>
      <c r="D118" s="29" t="s">
        <v>779</v>
      </c>
      <c r="E118" s="30" t="s">
        <v>780</v>
      </c>
      <c r="F118" s="32">
        <v>41711</v>
      </c>
      <c r="G118" s="31">
        <v>429200</v>
      </c>
      <c r="H118" s="34" t="s">
        <v>1196</v>
      </c>
      <c r="I118" s="30" t="s">
        <v>1195</v>
      </c>
    </row>
    <row r="119" spans="2:10" ht="12.75">
      <c r="B119" s="74"/>
      <c r="C119" s="397" t="s">
        <v>691</v>
      </c>
      <c r="D119" s="398"/>
      <c r="E119" s="398"/>
      <c r="F119" s="399"/>
      <c r="H119" s="363">
        <f>SUM(G106:G118)</f>
        <v>2735838.81</v>
      </c>
      <c r="I119" s="118"/>
      <c r="J119" s="364">
        <f>H119</f>
        <v>2735838.81</v>
      </c>
    </row>
    <row r="120" spans="2:9" ht="13.5">
      <c r="B120" s="23"/>
      <c r="C120" s="24"/>
      <c r="D120" s="24"/>
      <c r="E120" s="23"/>
      <c r="F120" s="23"/>
      <c r="G120" s="26"/>
      <c r="H120" s="26"/>
      <c r="I120" s="23"/>
    </row>
    <row r="121" spans="2:9" ht="12.75">
      <c r="B121" s="44" t="s">
        <v>1632</v>
      </c>
      <c r="C121" s="44"/>
      <c r="D121" s="49" t="s">
        <v>6</v>
      </c>
      <c r="E121" s="49" t="s">
        <v>1668</v>
      </c>
      <c r="F121" s="44"/>
      <c r="G121" s="44" t="s">
        <v>1467</v>
      </c>
      <c r="H121" s="44"/>
      <c r="I121" s="44"/>
    </row>
    <row r="122" spans="2:9" ht="12.75">
      <c r="B122" s="44"/>
      <c r="C122" s="44"/>
      <c r="D122" s="49"/>
      <c r="G122" s="44"/>
      <c r="H122" s="44"/>
      <c r="I122" s="44"/>
    </row>
    <row r="123" spans="5:6" ht="12.75">
      <c r="E123" s="44"/>
      <c r="F123" s="44"/>
    </row>
    <row r="124" spans="2:9" ht="12.75">
      <c r="B124" s="44"/>
      <c r="C124" s="44"/>
      <c r="D124" s="44"/>
      <c r="G124" s="44"/>
      <c r="H124" s="44"/>
      <c r="I124" s="44"/>
    </row>
    <row r="125" spans="2:9" ht="12.75">
      <c r="B125" s="44" t="s">
        <v>1625</v>
      </c>
      <c r="C125" s="44"/>
      <c r="D125" s="44" t="s">
        <v>1399</v>
      </c>
      <c r="E125" s="44" t="s">
        <v>1774</v>
      </c>
      <c r="F125" s="44"/>
      <c r="G125" s="44" t="s">
        <v>1401</v>
      </c>
      <c r="H125" s="44"/>
      <c r="I125" s="44"/>
    </row>
    <row r="126" spans="2:9" ht="13.5">
      <c r="B126" s="23"/>
      <c r="C126" s="24"/>
      <c r="D126" s="24"/>
      <c r="E126" s="23"/>
      <c r="F126" s="23"/>
      <c r="G126" s="26"/>
      <c r="H126" s="26"/>
      <c r="I126" s="23"/>
    </row>
    <row r="127" spans="2:3" ht="15.75">
      <c r="B127" s="2" t="s">
        <v>45</v>
      </c>
      <c r="C127" s="2"/>
    </row>
    <row r="128" spans="2:9" ht="15.75">
      <c r="B128" s="2" t="s">
        <v>10</v>
      </c>
      <c r="C128" s="2"/>
      <c r="I128" t="s">
        <v>1884</v>
      </c>
    </row>
    <row r="129" spans="2:3" ht="15.75">
      <c r="B129" s="2" t="s">
        <v>1883</v>
      </c>
      <c r="C129" s="2"/>
    </row>
    <row r="130" spans="2:9" ht="15.75">
      <c r="B130" s="2" t="s">
        <v>21</v>
      </c>
      <c r="C130" s="2"/>
      <c r="D130" s="4"/>
      <c r="E130" s="4"/>
      <c r="F130" s="4"/>
      <c r="G130" s="4"/>
      <c r="H130" s="4"/>
      <c r="I130" s="4"/>
    </row>
    <row r="132" spans="2:9" ht="25.5">
      <c r="B132" s="9" t="s">
        <v>19</v>
      </c>
      <c r="C132" s="9" t="s">
        <v>9</v>
      </c>
      <c r="D132" s="9" t="s">
        <v>12</v>
      </c>
      <c r="E132" s="9" t="s">
        <v>22</v>
      </c>
      <c r="F132" s="9" t="s">
        <v>13</v>
      </c>
      <c r="G132" s="9" t="s">
        <v>3</v>
      </c>
      <c r="H132" s="9" t="s">
        <v>4</v>
      </c>
      <c r="I132" s="9" t="s">
        <v>11</v>
      </c>
    </row>
    <row r="133" spans="2:9" ht="12.75">
      <c r="B133" s="8"/>
      <c r="C133" s="8"/>
      <c r="D133" s="8"/>
      <c r="E133" s="8"/>
      <c r="F133" s="8"/>
      <c r="G133" s="8"/>
      <c r="H133" s="8"/>
      <c r="I133" s="8"/>
    </row>
    <row r="134" spans="2:9" ht="40.5">
      <c r="B134" s="17"/>
      <c r="C134" s="15"/>
      <c r="D134" s="16" t="s">
        <v>781</v>
      </c>
      <c r="E134" s="18" t="s">
        <v>780</v>
      </c>
      <c r="F134" s="22">
        <v>41711</v>
      </c>
      <c r="G134" s="19">
        <v>359600</v>
      </c>
      <c r="H134" s="33" t="s">
        <v>1196</v>
      </c>
      <c r="I134" s="18" t="s">
        <v>1195</v>
      </c>
    </row>
    <row r="135" spans="2:9" ht="13.5">
      <c r="B135" s="17"/>
      <c r="C135" s="15"/>
      <c r="D135" s="16" t="s">
        <v>782</v>
      </c>
      <c r="E135" s="18" t="s">
        <v>319</v>
      </c>
      <c r="F135" s="22">
        <v>41704</v>
      </c>
      <c r="G135" s="19">
        <v>5286.12</v>
      </c>
      <c r="H135" s="33" t="s">
        <v>1196</v>
      </c>
      <c r="I135" s="18" t="s">
        <v>1195</v>
      </c>
    </row>
    <row r="136" spans="2:9" ht="54">
      <c r="B136" s="17"/>
      <c r="C136" s="15"/>
      <c r="D136" s="16" t="s">
        <v>783</v>
      </c>
      <c r="E136" s="18" t="s">
        <v>780</v>
      </c>
      <c r="F136" s="22">
        <v>41738</v>
      </c>
      <c r="G136" s="19">
        <v>6960</v>
      </c>
      <c r="H136" s="33" t="s">
        <v>1196</v>
      </c>
      <c r="I136" s="18" t="s">
        <v>1195</v>
      </c>
    </row>
    <row r="137" spans="2:9" ht="13.5">
      <c r="B137" s="17"/>
      <c r="C137" s="15"/>
      <c r="D137" s="16" t="s">
        <v>784</v>
      </c>
      <c r="E137" s="18" t="s">
        <v>785</v>
      </c>
      <c r="F137" s="22">
        <v>41726</v>
      </c>
      <c r="G137" s="19">
        <v>4895.2</v>
      </c>
      <c r="H137" s="33" t="s">
        <v>1196</v>
      </c>
      <c r="I137" s="18" t="s">
        <v>1195</v>
      </c>
    </row>
    <row r="138" spans="2:9" ht="13.5">
      <c r="B138" s="17"/>
      <c r="C138" s="15"/>
      <c r="D138" s="16" t="s">
        <v>786</v>
      </c>
      <c r="E138" s="18" t="s">
        <v>785</v>
      </c>
      <c r="F138" s="22">
        <v>41726</v>
      </c>
      <c r="G138" s="19">
        <v>6148</v>
      </c>
      <c r="H138" s="33" t="s">
        <v>1196</v>
      </c>
      <c r="I138" s="18" t="s">
        <v>1195</v>
      </c>
    </row>
    <row r="139" spans="2:9" ht="27">
      <c r="B139" s="17"/>
      <c r="C139" s="15"/>
      <c r="D139" s="16" t="s">
        <v>787</v>
      </c>
      <c r="E139" s="18" t="s">
        <v>319</v>
      </c>
      <c r="F139" s="22">
        <v>41768</v>
      </c>
      <c r="G139" s="19">
        <v>7560</v>
      </c>
      <c r="H139" s="33" t="s">
        <v>1196</v>
      </c>
      <c r="I139" s="18" t="s">
        <v>1195</v>
      </c>
    </row>
    <row r="140" spans="2:9" ht="27">
      <c r="B140" s="17"/>
      <c r="C140" s="15"/>
      <c r="D140" s="16" t="s">
        <v>788</v>
      </c>
      <c r="E140" s="18" t="s">
        <v>780</v>
      </c>
      <c r="F140" s="22">
        <v>41655</v>
      </c>
      <c r="G140" s="19">
        <v>17155.24</v>
      </c>
      <c r="H140" s="33" t="s">
        <v>1196</v>
      </c>
      <c r="I140" s="18" t="s">
        <v>1195</v>
      </c>
    </row>
    <row r="141" spans="2:9" ht="27">
      <c r="B141" s="17"/>
      <c r="C141" s="15"/>
      <c r="D141" s="16" t="s">
        <v>789</v>
      </c>
      <c r="E141" s="18" t="s">
        <v>780</v>
      </c>
      <c r="F141" s="22">
        <v>41655</v>
      </c>
      <c r="G141" s="19">
        <v>9693.53</v>
      </c>
      <c r="H141" s="33" t="s">
        <v>1196</v>
      </c>
      <c r="I141" s="18" t="s">
        <v>1195</v>
      </c>
    </row>
    <row r="142" spans="2:9" ht="27">
      <c r="B142" s="17"/>
      <c r="C142" s="15"/>
      <c r="D142" s="16" t="s">
        <v>790</v>
      </c>
      <c r="E142" s="18" t="s">
        <v>780</v>
      </c>
      <c r="F142" s="22">
        <v>41652</v>
      </c>
      <c r="G142" s="19">
        <v>18355.84</v>
      </c>
      <c r="H142" s="33" t="s">
        <v>1196</v>
      </c>
      <c r="I142" s="18" t="s">
        <v>1195</v>
      </c>
    </row>
    <row r="143" spans="2:9" ht="27">
      <c r="B143" s="17" t="s">
        <v>791</v>
      </c>
      <c r="C143" s="15"/>
      <c r="D143" s="16" t="s">
        <v>792</v>
      </c>
      <c r="E143" s="18" t="s">
        <v>319</v>
      </c>
      <c r="F143" s="22">
        <v>40073</v>
      </c>
      <c r="G143" s="19">
        <v>520000</v>
      </c>
      <c r="H143" s="33" t="s">
        <v>1196</v>
      </c>
      <c r="I143" s="18" t="s">
        <v>1193</v>
      </c>
    </row>
    <row r="144" spans="2:9" ht="13.5">
      <c r="B144" s="17" t="s">
        <v>793</v>
      </c>
      <c r="C144" s="15"/>
      <c r="D144" s="16" t="s">
        <v>794</v>
      </c>
      <c r="E144" s="18" t="s">
        <v>319</v>
      </c>
      <c r="F144" s="22">
        <v>40345</v>
      </c>
      <c r="G144" s="19">
        <v>1200000</v>
      </c>
      <c r="H144" s="33" t="s">
        <v>1196</v>
      </c>
      <c r="I144" s="18" t="s">
        <v>1193</v>
      </c>
    </row>
    <row r="145" spans="2:9" ht="25.5">
      <c r="B145" s="17" t="s">
        <v>795</v>
      </c>
      <c r="C145" s="15"/>
      <c r="D145" s="16" t="s">
        <v>796</v>
      </c>
      <c r="E145" s="18" t="s">
        <v>319</v>
      </c>
      <c r="F145" s="22">
        <v>40277</v>
      </c>
      <c r="G145" s="19">
        <v>556800</v>
      </c>
      <c r="H145" s="33" t="s">
        <v>1196</v>
      </c>
      <c r="I145" s="18" t="s">
        <v>1193</v>
      </c>
    </row>
    <row r="146" spans="2:9" ht="25.5">
      <c r="B146" s="17" t="s">
        <v>797</v>
      </c>
      <c r="C146" s="15"/>
      <c r="D146" s="16" t="s">
        <v>695</v>
      </c>
      <c r="E146" s="18" t="s">
        <v>319</v>
      </c>
      <c r="F146" s="22">
        <v>40452</v>
      </c>
      <c r="G146" s="19">
        <v>3055</v>
      </c>
      <c r="H146" s="33" t="s">
        <v>1196</v>
      </c>
      <c r="I146" s="18" t="s">
        <v>1193</v>
      </c>
    </row>
    <row r="147" spans="2:9" ht="25.5">
      <c r="B147" s="17" t="s">
        <v>798</v>
      </c>
      <c r="C147" s="15"/>
      <c r="D147" s="16" t="s">
        <v>799</v>
      </c>
      <c r="E147" s="18" t="s">
        <v>171</v>
      </c>
      <c r="F147" s="22">
        <v>39005</v>
      </c>
      <c r="G147" s="19">
        <v>2000</v>
      </c>
      <c r="H147" s="33" t="s">
        <v>1196</v>
      </c>
      <c r="I147" s="18" t="s">
        <v>1193</v>
      </c>
    </row>
    <row r="148" spans="2:9" ht="25.5">
      <c r="B148" s="27" t="s">
        <v>800</v>
      </c>
      <c r="C148" s="28"/>
      <c r="D148" s="29" t="s">
        <v>799</v>
      </c>
      <c r="E148" s="30" t="s">
        <v>171</v>
      </c>
      <c r="F148" s="32">
        <v>40155</v>
      </c>
      <c r="G148" s="31">
        <v>3296</v>
      </c>
      <c r="H148" s="34" t="s">
        <v>1196</v>
      </c>
      <c r="I148" s="30" t="s">
        <v>1193</v>
      </c>
    </row>
    <row r="149" spans="2:10" ht="12.75">
      <c r="B149" s="74"/>
      <c r="C149" s="397" t="s">
        <v>691</v>
      </c>
      <c r="D149" s="398"/>
      <c r="E149" s="398"/>
      <c r="F149" s="399"/>
      <c r="H149" s="363">
        <f>SUM(G134:G148)</f>
        <v>2720804.93</v>
      </c>
      <c r="I149" s="118"/>
      <c r="J149" s="364">
        <f>H149</f>
        <v>2720804.93</v>
      </c>
    </row>
    <row r="150" spans="2:9" ht="13.5">
      <c r="B150" s="23"/>
      <c r="C150" s="24"/>
      <c r="D150" s="24"/>
      <c r="E150" s="23"/>
      <c r="F150" s="23"/>
      <c r="G150" s="26"/>
      <c r="H150" s="26"/>
      <c r="I150" s="23"/>
    </row>
    <row r="151" spans="2:9" ht="12.75">
      <c r="B151" s="44" t="s">
        <v>1632</v>
      </c>
      <c r="C151" s="44"/>
      <c r="D151" s="49" t="s">
        <v>6</v>
      </c>
      <c r="E151" s="49" t="s">
        <v>1668</v>
      </c>
      <c r="F151" s="44"/>
      <c r="G151" s="44" t="s">
        <v>1467</v>
      </c>
      <c r="H151" s="44"/>
      <c r="I151" s="44"/>
    </row>
    <row r="152" spans="2:9" ht="12.75">
      <c r="B152" s="44"/>
      <c r="C152" s="44"/>
      <c r="D152" s="49"/>
      <c r="G152" s="44"/>
      <c r="H152" s="44"/>
      <c r="I152" s="44"/>
    </row>
    <row r="153" spans="4:9" ht="12.75">
      <c r="D153" s="44"/>
      <c r="E153" s="44"/>
      <c r="F153" s="44"/>
      <c r="G153" s="44"/>
      <c r="H153" s="44"/>
      <c r="I153" s="44"/>
    </row>
    <row r="154" spans="2:3" ht="12.75">
      <c r="B154" s="44"/>
      <c r="C154" s="44"/>
    </row>
    <row r="155" spans="2:9" ht="12.75">
      <c r="B155" s="44" t="s">
        <v>1625</v>
      </c>
      <c r="C155" s="44"/>
      <c r="D155" s="44" t="s">
        <v>1399</v>
      </c>
      <c r="E155" s="44" t="s">
        <v>1774</v>
      </c>
      <c r="F155" s="44"/>
      <c r="G155" s="44" t="s">
        <v>1401</v>
      </c>
      <c r="H155" s="44"/>
      <c r="I155" s="44"/>
    </row>
    <row r="156" spans="2:3" ht="15.75">
      <c r="B156" s="2" t="s">
        <v>45</v>
      </c>
      <c r="C156" s="2"/>
    </row>
    <row r="157" spans="2:9" ht="15.75">
      <c r="B157" s="2" t="s">
        <v>10</v>
      </c>
      <c r="C157" s="2"/>
      <c r="I157" t="s">
        <v>1884</v>
      </c>
    </row>
    <row r="158" spans="2:3" ht="15.75">
      <c r="B158" s="2" t="s">
        <v>1883</v>
      </c>
      <c r="C158" s="2"/>
    </row>
    <row r="159" spans="2:9" ht="15.75">
      <c r="B159" s="2" t="s">
        <v>21</v>
      </c>
      <c r="C159" s="2"/>
      <c r="D159" s="4"/>
      <c r="E159" s="4"/>
      <c r="F159" s="4"/>
      <c r="G159" s="4"/>
      <c r="H159" s="4"/>
      <c r="I159" s="4"/>
    </row>
    <row r="161" spans="2:9" ht="25.5">
      <c r="B161" s="9" t="s">
        <v>19</v>
      </c>
      <c r="C161" s="9" t="s">
        <v>9</v>
      </c>
      <c r="D161" s="9" t="s">
        <v>12</v>
      </c>
      <c r="E161" s="9" t="s">
        <v>22</v>
      </c>
      <c r="F161" s="9" t="s">
        <v>13</v>
      </c>
      <c r="G161" s="9" t="s">
        <v>3</v>
      </c>
      <c r="H161" s="9" t="s">
        <v>4</v>
      </c>
      <c r="I161" s="9" t="s">
        <v>11</v>
      </c>
    </row>
    <row r="162" spans="2:9" ht="12.75">
      <c r="B162" s="8"/>
      <c r="C162" s="8"/>
      <c r="D162" s="8"/>
      <c r="E162" s="8"/>
      <c r="F162" s="8"/>
      <c r="G162" s="8"/>
      <c r="H162" s="8"/>
      <c r="I162" s="8"/>
    </row>
    <row r="163" spans="2:9" ht="13.5">
      <c r="B163" s="17"/>
      <c r="C163" s="15"/>
      <c r="D163" s="16" t="s">
        <v>801</v>
      </c>
      <c r="E163" s="18" t="s">
        <v>171</v>
      </c>
      <c r="F163" s="22">
        <v>41365</v>
      </c>
      <c r="G163" s="19">
        <v>10022.4</v>
      </c>
      <c r="H163" s="33" t="s">
        <v>1196</v>
      </c>
      <c r="I163" s="18" t="s">
        <v>1195</v>
      </c>
    </row>
    <row r="164" spans="2:9" ht="13.5">
      <c r="B164" s="17"/>
      <c r="C164" s="15"/>
      <c r="D164" s="16" t="s">
        <v>802</v>
      </c>
      <c r="E164" s="18" t="s">
        <v>168</v>
      </c>
      <c r="F164" s="22">
        <v>41275</v>
      </c>
      <c r="G164" s="19">
        <v>6751.2</v>
      </c>
      <c r="H164" s="33" t="s">
        <v>1196</v>
      </c>
      <c r="I164" s="18" t="s">
        <v>1195</v>
      </c>
    </row>
    <row r="165" spans="2:9" ht="25.5">
      <c r="B165" s="17"/>
      <c r="C165" s="15"/>
      <c r="D165" s="16" t="s">
        <v>803</v>
      </c>
      <c r="E165" s="18" t="s">
        <v>162</v>
      </c>
      <c r="F165" s="22">
        <v>41275</v>
      </c>
      <c r="G165" s="19">
        <v>14616</v>
      </c>
      <c r="H165" s="33" t="s">
        <v>1196</v>
      </c>
      <c r="I165" s="18" t="s">
        <v>1195</v>
      </c>
    </row>
    <row r="166" spans="2:9" ht="27">
      <c r="B166" s="17" t="s">
        <v>804</v>
      </c>
      <c r="C166" s="15"/>
      <c r="D166" s="16" t="s">
        <v>805</v>
      </c>
      <c r="E166" s="18" t="s">
        <v>612</v>
      </c>
      <c r="F166" s="22"/>
      <c r="G166" s="19">
        <v>5000</v>
      </c>
      <c r="H166" s="33" t="s">
        <v>1196</v>
      </c>
      <c r="I166" s="18" t="s">
        <v>1193</v>
      </c>
    </row>
    <row r="167" spans="2:9" ht="25.5">
      <c r="B167" s="17" t="s">
        <v>806</v>
      </c>
      <c r="C167" s="15"/>
      <c r="D167" s="16" t="s">
        <v>807</v>
      </c>
      <c r="E167" s="18" t="s">
        <v>168</v>
      </c>
      <c r="F167" s="22">
        <v>38078</v>
      </c>
      <c r="G167" s="19">
        <v>10592</v>
      </c>
      <c r="H167" s="33" t="s">
        <v>1196</v>
      </c>
      <c r="I167" s="18" t="s">
        <v>1193</v>
      </c>
    </row>
    <row r="168" spans="2:9" ht="25.5">
      <c r="B168" s="17" t="s">
        <v>467</v>
      </c>
      <c r="C168" s="15"/>
      <c r="D168" s="16" t="s">
        <v>808</v>
      </c>
      <c r="E168" s="18" t="s">
        <v>612</v>
      </c>
      <c r="F168" s="22"/>
      <c r="G168" s="19">
        <v>35000</v>
      </c>
      <c r="H168" s="33" t="s">
        <v>1196</v>
      </c>
      <c r="I168" s="18" t="s">
        <v>1193</v>
      </c>
    </row>
    <row r="169" spans="2:9" ht="13.5">
      <c r="B169" s="17"/>
      <c r="C169" s="15"/>
      <c r="D169" s="16" t="s">
        <v>809</v>
      </c>
      <c r="E169" s="18" t="s">
        <v>680</v>
      </c>
      <c r="F169" s="22">
        <v>40940</v>
      </c>
      <c r="G169" s="19">
        <v>26000.01</v>
      </c>
      <c r="H169" s="33" t="s">
        <v>1196</v>
      </c>
      <c r="I169" s="18" t="s">
        <v>1193</v>
      </c>
    </row>
    <row r="170" spans="2:9" ht="13.5">
      <c r="B170" s="17"/>
      <c r="C170" s="15"/>
      <c r="D170" s="16" t="s">
        <v>809</v>
      </c>
      <c r="E170" s="18" t="s">
        <v>680</v>
      </c>
      <c r="F170" s="22">
        <v>40969</v>
      </c>
      <c r="G170" s="19">
        <v>26000.01</v>
      </c>
      <c r="H170" s="33" t="s">
        <v>1196</v>
      </c>
      <c r="I170" s="18" t="s">
        <v>1193</v>
      </c>
    </row>
    <row r="171" spans="2:9" ht="13.5">
      <c r="B171" s="17"/>
      <c r="C171" s="15"/>
      <c r="D171" s="16" t="s">
        <v>810</v>
      </c>
      <c r="E171" s="18" t="s">
        <v>680</v>
      </c>
      <c r="F171" s="22">
        <v>41487</v>
      </c>
      <c r="G171" s="19">
        <v>36000.02</v>
      </c>
      <c r="H171" s="33" t="s">
        <v>1196</v>
      </c>
      <c r="I171" s="18" t="s">
        <v>1195</v>
      </c>
    </row>
    <row r="172" spans="2:9" ht="25.5">
      <c r="B172" s="17" t="s">
        <v>811</v>
      </c>
      <c r="C172" s="15"/>
      <c r="D172" s="16" t="s">
        <v>812</v>
      </c>
      <c r="E172" s="18" t="s">
        <v>223</v>
      </c>
      <c r="F172" s="22"/>
      <c r="G172" s="19">
        <v>25000</v>
      </c>
      <c r="H172" s="33" t="s">
        <v>1196</v>
      </c>
      <c r="I172" s="18" t="s">
        <v>1193</v>
      </c>
    </row>
    <row r="173" spans="2:9" ht="25.5">
      <c r="B173" s="17" t="s">
        <v>813</v>
      </c>
      <c r="C173" s="15"/>
      <c r="D173" s="16" t="s">
        <v>814</v>
      </c>
      <c r="E173" s="18" t="s">
        <v>223</v>
      </c>
      <c r="F173" s="22"/>
      <c r="G173" s="19">
        <v>50000</v>
      </c>
      <c r="H173" s="33" t="s">
        <v>1196</v>
      </c>
      <c r="I173" s="18" t="s">
        <v>1193</v>
      </c>
    </row>
    <row r="174" spans="2:9" ht="27">
      <c r="B174" s="17" t="s">
        <v>296</v>
      </c>
      <c r="C174" s="15"/>
      <c r="D174" s="16" t="s">
        <v>815</v>
      </c>
      <c r="E174" s="18" t="s">
        <v>319</v>
      </c>
      <c r="F174" s="22">
        <v>39884</v>
      </c>
      <c r="G174" s="19">
        <v>20155.99</v>
      </c>
      <c r="H174" s="33" t="s">
        <v>1196</v>
      </c>
      <c r="I174" s="18" t="s">
        <v>1193</v>
      </c>
    </row>
    <row r="175" spans="2:9" ht="40.5">
      <c r="B175" s="17" t="s">
        <v>276</v>
      </c>
      <c r="C175" s="15"/>
      <c r="D175" s="16" t="s">
        <v>816</v>
      </c>
      <c r="E175" s="18" t="s">
        <v>319</v>
      </c>
      <c r="F175" s="22" t="s">
        <v>48</v>
      </c>
      <c r="G175" s="19">
        <v>22000</v>
      </c>
      <c r="H175" s="33" t="s">
        <v>1196</v>
      </c>
      <c r="I175" s="18" t="s">
        <v>1193</v>
      </c>
    </row>
    <row r="176" spans="2:9" ht="25.5">
      <c r="B176" s="17" t="s">
        <v>817</v>
      </c>
      <c r="C176" s="15"/>
      <c r="D176" s="16" t="s">
        <v>818</v>
      </c>
      <c r="E176" s="18" t="s">
        <v>319</v>
      </c>
      <c r="F176" s="22">
        <v>39566</v>
      </c>
      <c r="G176" s="19">
        <v>31050</v>
      </c>
      <c r="H176" s="33" t="s">
        <v>1196</v>
      </c>
      <c r="I176" s="18" t="s">
        <v>1193</v>
      </c>
    </row>
    <row r="177" spans="2:9" ht="27">
      <c r="B177" s="17"/>
      <c r="C177" s="15"/>
      <c r="D177" s="16" t="s">
        <v>819</v>
      </c>
      <c r="E177" s="18" t="s">
        <v>820</v>
      </c>
      <c r="F177" s="22">
        <v>41744</v>
      </c>
      <c r="G177" s="19">
        <v>37120</v>
      </c>
      <c r="H177" s="33" t="s">
        <v>1196</v>
      </c>
      <c r="I177" s="18" t="s">
        <v>1195</v>
      </c>
    </row>
    <row r="178" spans="2:9" ht="27">
      <c r="B178" s="27" t="s">
        <v>490</v>
      </c>
      <c r="C178" s="28"/>
      <c r="D178" s="29" t="s">
        <v>821</v>
      </c>
      <c r="E178" s="30" t="s">
        <v>612</v>
      </c>
      <c r="F178" s="32"/>
      <c r="G178" s="31">
        <v>54000</v>
      </c>
      <c r="H178" s="34" t="s">
        <v>1196</v>
      </c>
      <c r="I178" s="30" t="s">
        <v>1193</v>
      </c>
    </row>
    <row r="179" spans="2:10" ht="12.75">
      <c r="B179" s="74"/>
      <c r="C179" s="397" t="s">
        <v>691</v>
      </c>
      <c r="D179" s="398"/>
      <c r="E179" s="398"/>
      <c r="F179" s="399"/>
      <c r="H179" s="363">
        <f>SUM(G163:G178)</f>
        <v>409307.63</v>
      </c>
      <c r="I179" s="118"/>
      <c r="J179" s="364">
        <f>H179</f>
        <v>409307.63</v>
      </c>
    </row>
    <row r="180" spans="2:9" ht="13.5">
      <c r="B180" s="23"/>
      <c r="C180" s="24"/>
      <c r="D180" s="24"/>
      <c r="E180" s="23"/>
      <c r="F180" s="23"/>
      <c r="G180" s="26"/>
      <c r="H180" s="26"/>
      <c r="I180" s="23"/>
    </row>
    <row r="181" spans="2:9" ht="12.75">
      <c r="B181" s="44" t="s">
        <v>1632</v>
      </c>
      <c r="C181" s="44"/>
      <c r="D181" s="49" t="s">
        <v>6</v>
      </c>
      <c r="E181" s="49" t="s">
        <v>1668</v>
      </c>
      <c r="F181" s="44"/>
      <c r="G181" s="44" t="s">
        <v>1467</v>
      </c>
      <c r="H181" s="44"/>
      <c r="I181" s="44"/>
    </row>
    <row r="182" spans="2:9" ht="12.75">
      <c r="B182" s="44"/>
      <c r="C182" s="44"/>
      <c r="D182" s="49"/>
      <c r="G182" s="44"/>
      <c r="H182" s="44"/>
      <c r="I182" s="44"/>
    </row>
    <row r="183" spans="4:9" ht="12.75">
      <c r="D183" s="49"/>
      <c r="E183" s="44"/>
      <c r="F183" s="44"/>
      <c r="G183" s="44"/>
      <c r="H183" s="44"/>
      <c r="I183" s="44"/>
    </row>
    <row r="184" spans="2:9" ht="12.75">
      <c r="B184" s="44"/>
      <c r="C184" s="44"/>
      <c r="D184" s="44"/>
      <c r="G184" s="44"/>
      <c r="H184" s="44"/>
      <c r="I184" s="44"/>
    </row>
    <row r="185" spans="2:9" ht="12.75">
      <c r="B185" s="44" t="s">
        <v>1625</v>
      </c>
      <c r="C185" s="44"/>
      <c r="D185" s="44" t="s">
        <v>1399</v>
      </c>
      <c r="E185" s="44" t="s">
        <v>1774</v>
      </c>
      <c r="F185" s="44"/>
      <c r="G185" s="44" t="s">
        <v>1401</v>
      </c>
      <c r="H185" s="44"/>
      <c r="I185" s="44"/>
    </row>
    <row r="186" spans="2:9" ht="13.5">
      <c r="B186" s="23"/>
      <c r="C186" s="24"/>
      <c r="D186" s="24"/>
      <c r="E186" s="23"/>
      <c r="F186" s="23"/>
      <c r="G186" s="26"/>
      <c r="H186" s="26"/>
      <c r="I186" s="23"/>
    </row>
    <row r="187" spans="2:3" ht="15.75">
      <c r="B187" s="2" t="s">
        <v>45</v>
      </c>
      <c r="C187" s="2"/>
    </row>
    <row r="188" spans="2:9" ht="15.75">
      <c r="B188" s="2" t="s">
        <v>10</v>
      </c>
      <c r="C188" s="2"/>
      <c r="I188" t="s">
        <v>1884</v>
      </c>
    </row>
    <row r="189" spans="2:3" ht="15.75">
      <c r="B189" s="2" t="s">
        <v>1883</v>
      </c>
      <c r="C189" s="2"/>
    </row>
    <row r="190" spans="2:9" ht="15.75">
      <c r="B190" s="2" t="s">
        <v>21</v>
      </c>
      <c r="C190" s="2"/>
      <c r="D190" s="4"/>
      <c r="E190" s="4"/>
      <c r="F190" s="4"/>
      <c r="G190" s="4"/>
      <c r="H190" s="4"/>
      <c r="I190" s="4"/>
    </row>
    <row r="192" spans="2:9" ht="25.5">
      <c r="B192" s="9" t="s">
        <v>19</v>
      </c>
      <c r="C192" s="9" t="s">
        <v>9</v>
      </c>
      <c r="D192" s="9" t="s">
        <v>12</v>
      </c>
      <c r="E192" s="9" t="s">
        <v>22</v>
      </c>
      <c r="F192" s="9" t="s">
        <v>13</v>
      </c>
      <c r="G192" s="9" t="s">
        <v>3</v>
      </c>
      <c r="H192" s="9" t="s">
        <v>4</v>
      </c>
      <c r="I192" s="9" t="s">
        <v>11</v>
      </c>
    </row>
    <row r="193" spans="2:9" ht="12.75">
      <c r="B193" s="8"/>
      <c r="C193" s="8"/>
      <c r="D193" s="8"/>
      <c r="E193" s="8"/>
      <c r="F193" s="8"/>
      <c r="G193" s="8"/>
      <c r="H193" s="8"/>
      <c r="I193" s="8"/>
    </row>
    <row r="194" spans="2:9" ht="27">
      <c r="B194" s="17"/>
      <c r="C194" s="15"/>
      <c r="D194" s="16" t="s">
        <v>822</v>
      </c>
      <c r="E194" s="18" t="s">
        <v>738</v>
      </c>
      <c r="F194" s="22">
        <v>41426</v>
      </c>
      <c r="G194" s="19">
        <v>34800</v>
      </c>
      <c r="H194" s="33" t="s">
        <v>1196</v>
      </c>
      <c r="I194" s="18" t="s">
        <v>1195</v>
      </c>
    </row>
    <row r="195" spans="2:9" ht="27">
      <c r="B195" s="17"/>
      <c r="C195" s="15"/>
      <c r="D195" s="16" t="s">
        <v>822</v>
      </c>
      <c r="E195" s="18" t="s">
        <v>738</v>
      </c>
      <c r="F195" s="22">
        <v>41306</v>
      </c>
      <c r="G195" s="19">
        <v>14894.4</v>
      </c>
      <c r="H195" s="33" t="s">
        <v>1196</v>
      </c>
      <c r="I195" s="18" t="s">
        <v>1195</v>
      </c>
    </row>
    <row r="196" spans="2:9" ht="13.5">
      <c r="B196" s="17" t="s">
        <v>823</v>
      </c>
      <c r="C196" s="15"/>
      <c r="D196" s="16" t="s">
        <v>824</v>
      </c>
      <c r="E196" s="18" t="s">
        <v>223</v>
      </c>
      <c r="F196" s="22"/>
      <c r="G196" s="19">
        <v>47000</v>
      </c>
      <c r="H196" s="33" t="s">
        <v>1196</v>
      </c>
      <c r="I196" s="18" t="s">
        <v>1193</v>
      </c>
    </row>
    <row r="197" spans="2:9" ht="25.5">
      <c r="B197" s="17" t="s">
        <v>825</v>
      </c>
      <c r="C197" s="15"/>
      <c r="D197" s="16" t="s">
        <v>826</v>
      </c>
      <c r="E197" s="18" t="s">
        <v>223</v>
      </c>
      <c r="F197" s="22"/>
      <c r="G197" s="19">
        <v>45000</v>
      </c>
      <c r="H197" s="33" t="s">
        <v>1196</v>
      </c>
      <c r="I197" s="18" t="s">
        <v>1193</v>
      </c>
    </row>
    <row r="198" spans="2:9" ht="13.5">
      <c r="B198" s="17" t="s">
        <v>827</v>
      </c>
      <c r="C198" s="15"/>
      <c r="D198" s="16" t="s">
        <v>828</v>
      </c>
      <c r="E198" s="18" t="s">
        <v>223</v>
      </c>
      <c r="F198" s="22"/>
      <c r="G198" s="19">
        <v>10000</v>
      </c>
      <c r="H198" s="33" t="s">
        <v>1196</v>
      </c>
      <c r="I198" s="18" t="s">
        <v>1193</v>
      </c>
    </row>
    <row r="199" spans="2:9" ht="25.5">
      <c r="B199" s="17" t="s">
        <v>829</v>
      </c>
      <c r="C199" s="15"/>
      <c r="D199" s="16" t="s">
        <v>830</v>
      </c>
      <c r="E199" s="18" t="s">
        <v>223</v>
      </c>
      <c r="F199" s="22"/>
      <c r="G199" s="19">
        <v>15000</v>
      </c>
      <c r="H199" s="33" t="s">
        <v>1196</v>
      </c>
      <c r="I199" s="18" t="s">
        <v>1193</v>
      </c>
    </row>
    <row r="200" spans="2:9" ht="27">
      <c r="B200" s="17" t="s">
        <v>831</v>
      </c>
      <c r="C200" s="15"/>
      <c r="D200" s="16" t="s">
        <v>832</v>
      </c>
      <c r="E200" s="18" t="s">
        <v>612</v>
      </c>
      <c r="F200" s="22"/>
      <c r="G200" s="19">
        <v>45000</v>
      </c>
      <c r="H200" s="33" t="s">
        <v>1196</v>
      </c>
      <c r="I200" s="18" t="s">
        <v>1193</v>
      </c>
    </row>
    <row r="201" spans="2:9" ht="13.5">
      <c r="B201" s="17"/>
      <c r="C201" s="15"/>
      <c r="D201" s="16" t="s">
        <v>833</v>
      </c>
      <c r="E201" s="18" t="s">
        <v>319</v>
      </c>
      <c r="F201" s="22">
        <v>41275</v>
      </c>
      <c r="G201" s="19">
        <v>88084.6</v>
      </c>
      <c r="H201" s="33" t="s">
        <v>1196</v>
      </c>
      <c r="I201" s="18" t="s">
        <v>1195</v>
      </c>
    </row>
    <row r="202" spans="2:9" ht="27">
      <c r="B202" s="17"/>
      <c r="C202" s="15"/>
      <c r="D202" s="16" t="s">
        <v>822</v>
      </c>
      <c r="E202" s="18" t="s">
        <v>738</v>
      </c>
      <c r="F202" s="22">
        <v>41061</v>
      </c>
      <c r="G202" s="19">
        <v>33640</v>
      </c>
      <c r="H202" s="33" t="s">
        <v>1196</v>
      </c>
      <c r="I202" s="18" t="s">
        <v>1193</v>
      </c>
    </row>
    <row r="203" spans="2:9" ht="27">
      <c r="B203" s="17"/>
      <c r="C203" s="15"/>
      <c r="D203" s="16" t="s">
        <v>822</v>
      </c>
      <c r="E203" s="18" t="s">
        <v>738</v>
      </c>
      <c r="F203" s="22">
        <v>41061</v>
      </c>
      <c r="G203" s="19">
        <v>33640</v>
      </c>
      <c r="H203" s="33" t="s">
        <v>1196</v>
      </c>
      <c r="I203" s="18" t="s">
        <v>1193</v>
      </c>
    </row>
    <row r="204" spans="2:9" ht="13.5">
      <c r="B204" s="17" t="s">
        <v>834</v>
      </c>
      <c r="C204" s="15"/>
      <c r="D204" s="16" t="s">
        <v>835</v>
      </c>
      <c r="E204" s="18" t="s">
        <v>319</v>
      </c>
      <c r="F204" s="22">
        <v>40391</v>
      </c>
      <c r="G204" s="19">
        <v>62640</v>
      </c>
      <c r="H204" s="33" t="s">
        <v>1196</v>
      </c>
      <c r="I204" s="18" t="s">
        <v>1193</v>
      </c>
    </row>
    <row r="205" spans="2:9" ht="54">
      <c r="B205" s="17" t="s">
        <v>836</v>
      </c>
      <c r="C205" s="15"/>
      <c r="D205" s="16" t="s">
        <v>837</v>
      </c>
      <c r="E205" s="18" t="s">
        <v>223</v>
      </c>
      <c r="F205" s="22"/>
      <c r="G205" s="19">
        <v>87000</v>
      </c>
      <c r="H205" s="33" t="s">
        <v>1196</v>
      </c>
      <c r="I205" s="18" t="s">
        <v>1193</v>
      </c>
    </row>
    <row r="206" spans="2:9" ht="25.5">
      <c r="B206" s="17" t="s">
        <v>838</v>
      </c>
      <c r="C206" s="15"/>
      <c r="D206" s="16" t="s">
        <v>839</v>
      </c>
      <c r="E206" s="18" t="s">
        <v>168</v>
      </c>
      <c r="F206" s="22">
        <v>38169</v>
      </c>
      <c r="G206" s="19">
        <v>59132</v>
      </c>
      <c r="H206" s="33" t="s">
        <v>1196</v>
      </c>
      <c r="I206" s="18" t="s">
        <v>1193</v>
      </c>
    </row>
    <row r="207" spans="2:9" ht="25.5">
      <c r="B207" s="17" t="s">
        <v>840</v>
      </c>
      <c r="C207" s="15"/>
      <c r="D207" s="16" t="s">
        <v>841</v>
      </c>
      <c r="E207" s="18" t="s">
        <v>223</v>
      </c>
      <c r="F207" s="22"/>
      <c r="G207" s="19">
        <v>468639.55</v>
      </c>
      <c r="H207" s="33" t="s">
        <v>1196</v>
      </c>
      <c r="I207" s="18" t="s">
        <v>1193</v>
      </c>
    </row>
    <row r="208" spans="2:9" ht="27">
      <c r="B208" s="27"/>
      <c r="C208" s="28"/>
      <c r="D208" s="29" t="s">
        <v>842</v>
      </c>
      <c r="E208" s="30" t="s">
        <v>780</v>
      </c>
      <c r="F208" s="32">
        <v>41697</v>
      </c>
      <c r="G208" s="31">
        <v>3422</v>
      </c>
      <c r="H208" s="34" t="s">
        <v>1196</v>
      </c>
      <c r="I208" s="30" t="s">
        <v>1195</v>
      </c>
    </row>
    <row r="209" spans="2:10" ht="12.75">
      <c r="B209" s="74"/>
      <c r="C209" s="397" t="s">
        <v>691</v>
      </c>
      <c r="D209" s="398"/>
      <c r="E209" s="398"/>
      <c r="F209" s="399"/>
      <c r="H209" s="363">
        <f>SUM(G193:G208)</f>
        <v>1047892.55</v>
      </c>
      <c r="I209" s="118"/>
      <c r="J209" s="364">
        <f>H209</f>
        <v>1047892.55</v>
      </c>
    </row>
    <row r="210" spans="2:9" ht="13.5">
      <c r="B210" s="23"/>
      <c r="C210" s="24"/>
      <c r="D210" s="24"/>
      <c r="E210" s="23"/>
      <c r="F210" s="25"/>
      <c r="G210" s="26"/>
      <c r="H210" s="43"/>
      <c r="I210" s="23"/>
    </row>
    <row r="211" spans="2:9" ht="12.75">
      <c r="B211" s="44" t="s">
        <v>1632</v>
      </c>
      <c r="C211" s="44"/>
      <c r="D211" s="49" t="s">
        <v>6</v>
      </c>
      <c r="E211" s="49" t="s">
        <v>1668</v>
      </c>
      <c r="F211" s="44"/>
      <c r="G211" s="44" t="s">
        <v>1467</v>
      </c>
      <c r="H211" s="44"/>
      <c r="I211" s="44"/>
    </row>
    <row r="212" spans="2:9" ht="12.75">
      <c r="B212" s="44"/>
      <c r="C212" s="44"/>
      <c r="D212" s="49"/>
      <c r="G212" s="44"/>
      <c r="H212" s="44"/>
      <c r="I212" s="44"/>
    </row>
    <row r="213" spans="5:6" ht="12.75">
      <c r="E213" s="44"/>
      <c r="F213" s="44"/>
    </row>
    <row r="214" spans="2:9" ht="12.75">
      <c r="B214" s="44"/>
      <c r="C214" s="44"/>
      <c r="D214" s="44"/>
      <c r="G214" s="44"/>
      <c r="H214" s="44"/>
      <c r="I214" s="44"/>
    </row>
    <row r="215" spans="2:9" ht="12.75">
      <c r="B215" s="44" t="s">
        <v>1625</v>
      </c>
      <c r="C215" s="44"/>
      <c r="D215" s="44" t="s">
        <v>1399</v>
      </c>
      <c r="E215" s="44" t="s">
        <v>1774</v>
      </c>
      <c r="F215" s="44"/>
      <c r="G215" s="44" t="s">
        <v>1401</v>
      </c>
      <c r="H215" s="44"/>
      <c r="I215" s="44"/>
    </row>
    <row r="216" spans="2:9" ht="13.5">
      <c r="B216" s="23"/>
      <c r="C216" s="24"/>
      <c r="D216" s="24"/>
      <c r="E216" s="23"/>
      <c r="F216" s="23"/>
      <c r="G216" s="26"/>
      <c r="H216" s="26"/>
      <c r="I216" s="23"/>
    </row>
    <row r="217" spans="2:3" ht="15.75">
      <c r="B217" s="2" t="s">
        <v>45</v>
      </c>
      <c r="C217" s="2"/>
    </row>
    <row r="218" spans="2:9" ht="15.75">
      <c r="B218" s="2" t="s">
        <v>10</v>
      </c>
      <c r="C218" s="2"/>
      <c r="I218" t="s">
        <v>1884</v>
      </c>
    </row>
    <row r="219" spans="2:3" ht="15.75">
      <c r="B219" s="2" t="s">
        <v>1883</v>
      </c>
      <c r="C219" s="2"/>
    </row>
    <row r="220" spans="2:9" ht="15.75">
      <c r="B220" s="2" t="s">
        <v>21</v>
      </c>
      <c r="C220" s="2"/>
      <c r="D220" s="4"/>
      <c r="E220" s="4"/>
      <c r="F220" s="4"/>
      <c r="G220" s="4"/>
      <c r="H220" s="4"/>
      <c r="I220" s="4"/>
    </row>
    <row r="222" spans="2:9" ht="25.5">
      <c r="B222" s="9" t="s">
        <v>19</v>
      </c>
      <c r="C222" s="9" t="s">
        <v>9</v>
      </c>
      <c r="D222" s="9" t="s">
        <v>12</v>
      </c>
      <c r="E222" s="9" t="s">
        <v>22</v>
      </c>
      <c r="F222" s="9" t="s">
        <v>13</v>
      </c>
      <c r="G222" s="9" t="s">
        <v>3</v>
      </c>
      <c r="H222" s="9" t="s">
        <v>4</v>
      </c>
      <c r="I222" s="9" t="s">
        <v>11</v>
      </c>
    </row>
    <row r="223" spans="2:9" ht="12.75">
      <c r="B223" s="8"/>
      <c r="C223" s="8"/>
      <c r="D223" s="8"/>
      <c r="E223" s="8"/>
      <c r="F223" s="8"/>
      <c r="G223" s="8"/>
      <c r="H223" s="8"/>
      <c r="I223" s="8"/>
    </row>
    <row r="224" spans="2:9" ht="13.5">
      <c r="B224" s="17"/>
      <c r="C224" s="15"/>
      <c r="D224" s="16" t="s">
        <v>1306</v>
      </c>
      <c r="E224" s="18" t="s">
        <v>1311</v>
      </c>
      <c r="F224" s="22">
        <v>42005</v>
      </c>
      <c r="G224" s="19">
        <v>19520.48</v>
      </c>
      <c r="H224" s="33" t="s">
        <v>1196</v>
      </c>
      <c r="I224" s="18" t="s">
        <v>1193</v>
      </c>
    </row>
    <row r="225" spans="2:9" ht="27">
      <c r="B225" s="17"/>
      <c r="C225" s="15"/>
      <c r="D225" s="16" t="s">
        <v>1307</v>
      </c>
      <c r="E225" s="18" t="s">
        <v>1240</v>
      </c>
      <c r="F225" s="22">
        <v>42077</v>
      </c>
      <c r="G225" s="19">
        <v>2000</v>
      </c>
      <c r="H225" s="33" t="s">
        <v>1196</v>
      </c>
      <c r="I225" s="18" t="s">
        <v>1193</v>
      </c>
    </row>
    <row r="226" spans="2:9" ht="27">
      <c r="B226" s="17"/>
      <c r="C226" s="15"/>
      <c r="D226" s="16" t="s">
        <v>1307</v>
      </c>
      <c r="E226" s="18" t="s">
        <v>1240</v>
      </c>
      <c r="F226" s="22">
        <v>42077</v>
      </c>
      <c r="G226" s="19">
        <v>2000</v>
      </c>
      <c r="H226" s="33" t="s">
        <v>1196</v>
      </c>
      <c r="I226" s="18" t="s">
        <v>1193</v>
      </c>
    </row>
    <row r="227" spans="2:9" ht="40.5">
      <c r="B227" s="17"/>
      <c r="C227" s="15"/>
      <c r="D227" s="16" t="s">
        <v>1309</v>
      </c>
      <c r="E227" s="18" t="s">
        <v>1240</v>
      </c>
      <c r="F227" s="22">
        <v>42048</v>
      </c>
      <c r="G227" s="19">
        <v>4709.6</v>
      </c>
      <c r="H227" s="33" t="s">
        <v>1196</v>
      </c>
      <c r="I227" s="18" t="s">
        <v>1193</v>
      </c>
    </row>
    <row r="228" spans="2:9" ht="13.5">
      <c r="B228" s="17"/>
      <c r="C228" s="15"/>
      <c r="D228" s="16" t="s">
        <v>1310</v>
      </c>
      <c r="E228" s="18" t="s">
        <v>1240</v>
      </c>
      <c r="F228" s="22">
        <v>42184</v>
      </c>
      <c r="G228" s="19">
        <v>14848</v>
      </c>
      <c r="H228" s="33" t="s">
        <v>1196</v>
      </c>
      <c r="I228" s="18" t="s">
        <v>1193</v>
      </c>
    </row>
    <row r="229" spans="2:9" ht="40.5">
      <c r="B229" s="17"/>
      <c r="C229" s="15"/>
      <c r="D229" s="16" t="s">
        <v>1296</v>
      </c>
      <c r="E229" s="18" t="s">
        <v>1311</v>
      </c>
      <c r="F229" s="22">
        <v>42255</v>
      </c>
      <c r="G229" s="19">
        <v>10428.4</v>
      </c>
      <c r="H229" s="33" t="s">
        <v>1196</v>
      </c>
      <c r="I229" s="18" t="s">
        <v>1193</v>
      </c>
    </row>
    <row r="230" spans="2:9" ht="13.5">
      <c r="B230" s="17"/>
      <c r="C230" s="15"/>
      <c r="D230" s="16" t="s">
        <v>1297</v>
      </c>
      <c r="E230" s="18" t="s">
        <v>1223</v>
      </c>
      <c r="F230" s="22">
        <v>42159</v>
      </c>
      <c r="G230" s="19">
        <v>5724.6</v>
      </c>
      <c r="H230" s="33" t="s">
        <v>1196</v>
      </c>
      <c r="I230" s="18" t="s">
        <v>1193</v>
      </c>
    </row>
    <row r="231" spans="2:9" ht="27">
      <c r="B231" s="17"/>
      <c r="C231" s="15"/>
      <c r="D231" s="16" t="s">
        <v>1298</v>
      </c>
      <c r="E231" s="18" t="s">
        <v>1311</v>
      </c>
      <c r="F231" s="22">
        <v>42159</v>
      </c>
      <c r="G231" s="19">
        <v>3317.6</v>
      </c>
      <c r="H231" s="33" t="s">
        <v>1196</v>
      </c>
      <c r="I231" s="18" t="s">
        <v>1193</v>
      </c>
    </row>
    <row r="232" spans="2:9" ht="13.5">
      <c r="B232" s="17"/>
      <c r="C232" s="15"/>
      <c r="D232" s="16" t="s">
        <v>1299</v>
      </c>
      <c r="E232" s="18" t="s">
        <v>1024</v>
      </c>
      <c r="F232" s="22">
        <v>42159</v>
      </c>
      <c r="G232" s="19">
        <v>3358.2</v>
      </c>
      <c r="H232" s="33" t="s">
        <v>1196</v>
      </c>
      <c r="I232" s="18" t="s">
        <v>1193</v>
      </c>
    </row>
    <row r="233" spans="2:9" ht="13.5">
      <c r="B233" s="17"/>
      <c r="C233" s="15"/>
      <c r="D233" s="16" t="s">
        <v>1300</v>
      </c>
      <c r="E233" s="18" t="s">
        <v>1223</v>
      </c>
      <c r="F233" s="22">
        <v>42156</v>
      </c>
      <c r="G233" s="19">
        <v>3265.4</v>
      </c>
      <c r="H233" s="33" t="s">
        <v>1196</v>
      </c>
      <c r="I233" s="18" t="s">
        <v>1193</v>
      </c>
    </row>
    <row r="234" spans="2:9" ht="13.5">
      <c r="B234" s="17"/>
      <c r="C234" s="15"/>
      <c r="D234" s="16" t="s">
        <v>1301</v>
      </c>
      <c r="E234" s="18" t="s">
        <v>1311</v>
      </c>
      <c r="F234" s="22">
        <v>42129</v>
      </c>
      <c r="G234" s="19">
        <v>16936</v>
      </c>
      <c r="H234" s="33" t="s">
        <v>1196</v>
      </c>
      <c r="I234" s="18" t="s">
        <v>1193</v>
      </c>
    </row>
    <row r="235" spans="2:9" ht="13.5">
      <c r="B235" s="17"/>
      <c r="C235" s="15"/>
      <c r="D235" s="16" t="s">
        <v>1302</v>
      </c>
      <c r="E235" s="18" t="s">
        <v>1311</v>
      </c>
      <c r="F235" s="22">
        <v>42070</v>
      </c>
      <c r="G235" s="19">
        <v>1450</v>
      </c>
      <c r="H235" s="33" t="s">
        <v>1196</v>
      </c>
      <c r="I235" s="18" t="s">
        <v>1193</v>
      </c>
    </row>
    <row r="236" spans="2:9" ht="27">
      <c r="B236" s="17"/>
      <c r="C236" s="15"/>
      <c r="D236" s="16" t="s">
        <v>1303</v>
      </c>
      <c r="E236" s="18" t="s">
        <v>1311</v>
      </c>
      <c r="F236" s="22">
        <v>42064</v>
      </c>
      <c r="G236" s="19">
        <v>11165</v>
      </c>
      <c r="H236" s="33" t="s">
        <v>1196</v>
      </c>
      <c r="I236" s="30" t="s">
        <v>1193</v>
      </c>
    </row>
    <row r="237" spans="2:10" ht="12.75">
      <c r="B237" s="74"/>
      <c r="C237" s="397" t="s">
        <v>691</v>
      </c>
      <c r="D237" s="398"/>
      <c r="E237" s="398"/>
      <c r="F237" s="399"/>
      <c r="H237" s="363">
        <f>SUM(G224:G236)</f>
        <v>98723.28</v>
      </c>
      <c r="I237" s="118"/>
      <c r="J237" s="364">
        <f>H237</f>
        <v>98723.28</v>
      </c>
    </row>
    <row r="239" spans="2:9" ht="12.75">
      <c r="B239" s="44" t="s">
        <v>1632</v>
      </c>
      <c r="C239" s="44"/>
      <c r="D239" s="49" t="s">
        <v>6</v>
      </c>
      <c r="E239" s="49" t="s">
        <v>1668</v>
      </c>
      <c r="F239" s="44"/>
      <c r="G239" s="44" t="s">
        <v>1467</v>
      </c>
      <c r="H239" s="44"/>
      <c r="I239" s="44"/>
    </row>
    <row r="240" spans="2:3" ht="12.75">
      <c r="B240" s="44"/>
      <c r="C240" s="44"/>
    </row>
    <row r="241" spans="4:9" ht="12.75">
      <c r="D241" s="44"/>
      <c r="E241" s="44"/>
      <c r="F241" s="44"/>
      <c r="G241" s="44"/>
      <c r="H241" s="44"/>
      <c r="I241" s="44"/>
    </row>
    <row r="242" spans="2:3" ht="12.75">
      <c r="B242" s="44"/>
      <c r="C242" s="44"/>
    </row>
    <row r="243" spans="2:9" ht="12.75">
      <c r="B243" s="44" t="s">
        <v>1625</v>
      </c>
      <c r="C243" s="44"/>
      <c r="D243" s="44" t="s">
        <v>1399</v>
      </c>
      <c r="E243" s="44" t="s">
        <v>1774</v>
      </c>
      <c r="F243" s="44"/>
      <c r="G243" s="44" t="s">
        <v>1401</v>
      </c>
      <c r="H243" s="44"/>
      <c r="I243" s="44"/>
    </row>
    <row r="245" spans="2:3" ht="15.75">
      <c r="B245" s="2" t="s">
        <v>45</v>
      </c>
      <c r="C245" s="2"/>
    </row>
    <row r="246" spans="2:9" ht="15.75">
      <c r="B246" s="2" t="s">
        <v>10</v>
      </c>
      <c r="C246" s="2"/>
      <c r="I246" t="s">
        <v>1884</v>
      </c>
    </row>
    <row r="247" spans="2:3" ht="15.75">
      <c r="B247" s="2" t="s">
        <v>1883</v>
      </c>
      <c r="C247" s="2"/>
    </row>
    <row r="248" spans="2:9" ht="15.75">
      <c r="B248" s="2" t="s">
        <v>21</v>
      </c>
      <c r="C248" s="2"/>
      <c r="D248" s="4"/>
      <c r="E248" s="4"/>
      <c r="F248" s="4"/>
      <c r="G248" s="4"/>
      <c r="H248" s="4"/>
      <c r="I248" s="4"/>
    </row>
    <row r="250" spans="2:9" ht="25.5">
      <c r="B250" s="9" t="s">
        <v>19</v>
      </c>
      <c r="C250" s="9" t="s">
        <v>9</v>
      </c>
      <c r="D250" s="9" t="s">
        <v>12</v>
      </c>
      <c r="E250" s="9" t="s">
        <v>22</v>
      </c>
      <c r="F250" s="9" t="s">
        <v>13</v>
      </c>
      <c r="G250" s="9" t="s">
        <v>3</v>
      </c>
      <c r="H250" s="9" t="s">
        <v>4</v>
      </c>
      <c r="I250" s="9" t="s">
        <v>11</v>
      </c>
    </row>
    <row r="251" spans="1:9" ht="22.5">
      <c r="A251" t="s">
        <v>1819</v>
      </c>
      <c r="B251" s="358">
        <v>88</v>
      </c>
      <c r="C251" s="172">
        <v>1</v>
      </c>
      <c r="D251" s="174" t="s">
        <v>1734</v>
      </c>
      <c r="E251" s="184" t="s">
        <v>1223</v>
      </c>
      <c r="F251" s="185">
        <v>43438</v>
      </c>
      <c r="G251" s="186">
        <v>1915551.5</v>
      </c>
      <c r="H251" s="177" t="s">
        <v>1431</v>
      </c>
      <c r="I251" s="177" t="s">
        <v>1432</v>
      </c>
    </row>
    <row r="252" spans="1:9" ht="12.75">
      <c r="A252" t="s">
        <v>1819</v>
      </c>
      <c r="B252" s="358">
        <v>10421</v>
      </c>
      <c r="C252" s="352">
        <v>1</v>
      </c>
      <c r="D252" s="353" t="s">
        <v>1861</v>
      </c>
      <c r="E252" s="354" t="s">
        <v>1223</v>
      </c>
      <c r="F252" s="355">
        <v>43558</v>
      </c>
      <c r="G252" s="356">
        <v>33130</v>
      </c>
      <c r="H252" s="177" t="s">
        <v>1431</v>
      </c>
      <c r="I252" s="357" t="s">
        <v>1432</v>
      </c>
    </row>
    <row r="253" spans="1:9" ht="33.75">
      <c r="A253" t="s">
        <v>1819</v>
      </c>
      <c r="B253" s="358">
        <v>89</v>
      </c>
      <c r="C253" s="352">
        <v>1</v>
      </c>
      <c r="D253" s="353" t="s">
        <v>1862</v>
      </c>
      <c r="E253" s="354" t="s">
        <v>780</v>
      </c>
      <c r="F253" s="355">
        <v>43586</v>
      </c>
      <c r="G253" s="356">
        <v>758800</v>
      </c>
      <c r="H253" s="177" t="s">
        <v>1431</v>
      </c>
      <c r="I253" s="357" t="s">
        <v>1432</v>
      </c>
    </row>
    <row r="254" spans="2:10" ht="12.75">
      <c r="B254" s="74"/>
      <c r="C254" s="397" t="s">
        <v>691</v>
      </c>
      <c r="D254" s="398"/>
      <c r="E254" s="398"/>
      <c r="F254" s="399"/>
      <c r="H254" s="363">
        <f>SUM(G251:G253)</f>
        <v>2707481.5</v>
      </c>
      <c r="I254" s="365">
        <f>J1</f>
        <v>16872713.43</v>
      </c>
      <c r="J254" s="364">
        <f>H254</f>
        <v>2707481.5</v>
      </c>
    </row>
    <row r="255" ht="12.75">
      <c r="I255" s="148"/>
    </row>
    <row r="257" ht="12.75">
      <c r="I257" s="148"/>
    </row>
    <row r="258" spans="2:9" ht="12.75">
      <c r="B258" s="44" t="s">
        <v>1632</v>
      </c>
      <c r="C258" s="44"/>
      <c r="D258" s="49" t="s">
        <v>6</v>
      </c>
      <c r="E258" s="49" t="s">
        <v>1668</v>
      </c>
      <c r="F258" s="44"/>
      <c r="G258" s="44" t="s">
        <v>1467</v>
      </c>
      <c r="H258" s="44"/>
      <c r="I258" s="44"/>
    </row>
    <row r="259" spans="2:3" ht="12.75">
      <c r="B259" s="44"/>
      <c r="C259" s="44"/>
    </row>
    <row r="260" spans="4:9" ht="12.75">
      <c r="D260" s="44"/>
      <c r="E260" s="44"/>
      <c r="F260" s="44"/>
      <c r="G260" s="44"/>
      <c r="H260" s="44"/>
      <c r="I260" s="44"/>
    </row>
    <row r="261" spans="2:3" ht="12.75">
      <c r="B261" s="44"/>
      <c r="C261" s="44"/>
    </row>
    <row r="262" spans="2:9" ht="12.75">
      <c r="B262" s="44" t="s">
        <v>1625</v>
      </c>
      <c r="C262" s="44"/>
      <c r="D262" s="44" t="s">
        <v>1399</v>
      </c>
      <c r="E262" s="44" t="s">
        <v>1774</v>
      </c>
      <c r="F262" s="44"/>
      <c r="G262" s="44" t="s">
        <v>1401</v>
      </c>
      <c r="H262" s="44"/>
      <c r="I262" s="44"/>
    </row>
  </sheetData>
  <sheetProtection/>
  <autoFilter ref="A2:I262"/>
  <mergeCells count="10">
    <mergeCell ref="C254:F254"/>
    <mergeCell ref="C18:F18"/>
    <mergeCell ref="C41:F41"/>
    <mergeCell ref="C67:F67"/>
    <mergeCell ref="C92:F92"/>
    <mergeCell ref="C119:F119"/>
    <mergeCell ref="C149:F149"/>
    <mergeCell ref="C179:F179"/>
    <mergeCell ref="C209:F209"/>
    <mergeCell ref="C237:F237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scale="91" r:id="rId2"/>
  <rowBreaks count="9" manualBreakCount="9">
    <brk id="24" max="8" man="1"/>
    <brk id="47" max="255" man="1"/>
    <brk id="73" max="8" man="1"/>
    <brk id="98" max="255" man="1"/>
    <brk id="126" max="8" man="1"/>
    <brk id="155" max="8" man="1"/>
    <brk id="186" max="8" man="1"/>
    <brk id="216" max="8" man="1"/>
    <brk id="24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Congreso del Estado de Hidalgo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</dc:creator>
  <cp:keywords/>
  <dc:description/>
  <cp:lastModifiedBy>PRESIDENCIA</cp:lastModifiedBy>
  <cp:lastPrinted>2020-03-11T19:49:58Z</cp:lastPrinted>
  <dcterms:created xsi:type="dcterms:W3CDTF">2003-11-28T17:50:33Z</dcterms:created>
  <dcterms:modified xsi:type="dcterms:W3CDTF">2020-04-28T19:54:40Z</dcterms:modified>
  <cp:category/>
  <cp:version/>
  <cp:contentType/>
  <cp:contentStatus/>
</cp:coreProperties>
</file>